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pn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tables/table13.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9.xml" ContentType="application/vnd.openxmlformats-officedocument.spreadsheetml.pivotTable+xml"/>
  <Override PartName="/xl/pivotTables/pivotTable20.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https://sadcint-my.sharepoint.com/personal/amtambanengwe_sadc_int/Documents/Desktop/"/>
    </mc:Choice>
  </mc:AlternateContent>
  <xr:revisionPtr revIDLastSave="32" documentId="8_{2915D12E-D546-4BF7-92E4-380E0B47CA93}" xr6:coauthVersionLast="47" xr6:coauthVersionMax="47" xr10:uidLastSave="{8FE49F1D-7170-4D3C-9141-E31A9D64EAFC}"/>
  <bookViews>
    <workbookView xWindow="2928" yWindow="2928" windowWidth="17280" windowHeight="8964" firstSheet="12" activeTab="13" xr2:uid="{42AB9166-4F00-4BF0-A73A-0835EE0D8A4D}"/>
  </bookViews>
  <sheets>
    <sheet name="Comparitive data" sheetId="7" state="hidden" r:id="rId1"/>
    <sheet name="Narratives" sheetId="6" state="hidden" r:id="rId2"/>
    <sheet name="Headings" sheetId="11" state="hidden" r:id="rId3"/>
    <sheet name="Translations" sheetId="4" state="hidden" r:id="rId4"/>
    <sheet name="Country" sheetId="3" state="hidden" r:id="rId5"/>
    <sheet name="Language" sheetId="2" state="hidden" r:id="rId6"/>
    <sheet name="Data Questions" sheetId="1" state="hidden" r:id="rId7"/>
    <sheet name="Core data" sheetId="12" state="hidden" r:id="rId8"/>
    <sheet name="Clean Data" sheetId="5" state="hidden" r:id="rId9"/>
    <sheet name="Highlights box" sheetId="14" state="hidden" r:id="rId10"/>
    <sheet name="Country behind working" sheetId="17" state="hidden" r:id="rId11"/>
    <sheet name="SADC comparison" sheetId="9" state="hidden" r:id="rId12"/>
    <sheet name="Introduction" sheetId="18" r:id="rId13"/>
    <sheet name="Country Score Card" sheetId="13" r:id="rId14"/>
    <sheet name="SADC" sheetId="16" r:id="rId15"/>
    <sheet name="Flags" sheetId="8" state="hidden" r:id="rId16"/>
  </sheets>
  <externalReferences>
    <externalReference r:id="rId17"/>
  </externalReferences>
  <definedNames>
    <definedName name="_xlcn.WorksheetConnection_2024_02_04RevisedSADCChildLabourCodeScoreCard.xlsxClean_data1" hidden="1">Clean_data[]</definedName>
    <definedName name="_xlcn.WorksheetConnection_2024_02_04RevisedSADCChildLabourCodeScoreCard.xlsxComparitativedata1" hidden="1">Comparitativedata[]</definedName>
    <definedName name="_xlcn.WorksheetConnection_2024_02_04RevisedSADCChildLabourCodeScoreCard.xlsxCoredata1" hidden="1">Coredata[]</definedName>
    <definedName name="_xlcn.WorksheetConnection_2024_02_04RevisedSADCChildLabourCodeScoreCard.xlsxCountry1" hidden="1">Country[]</definedName>
    <definedName name="_xlcn.WorksheetConnection_2024_02_04RevisedSADCChildLabourCodeScoreCard.xlsxHeadinglist1" hidden="1">Headinglist[]</definedName>
    <definedName name="_xlcn.WorksheetConnection_2024_02_04RevisedSADCChildLabourCodeScoreCard.xlsxHeadings1" hidden="1">Headings[]</definedName>
    <definedName name="_xlcn.WorksheetConnection_2024_02_04RevisedSADCChildLabourCodeScoreCard.xlsxLanguage1" hidden="1">Language[]</definedName>
    <definedName name="_xlcn.WorksheetConnection_2024_02_04RevisedSADCChildLabourCodeScoreCard.xlsxQuestion_numbers1" hidden="1">Question_numbers[]</definedName>
    <definedName name="_xlcn.WorksheetConnection_2024_02_04RevisedSADCChildLabourCodeScoreCard.xlsxTranslations1" hidden="1">Translations[]</definedName>
    <definedName name="_xlcn.WorksheetConnection_Draft2.xlsxClean_data1" hidden="1">[1]!Clean_data[#Data]</definedName>
    <definedName name="_xlcn.WorksheetConnection_Draft2.xlsxClean_data11" hidden="1">[1]!Clean_data[#Data]</definedName>
    <definedName name="_xlcn.WorksheetConnection_Draft2.xlsxCountry1" hidden="1">[1]!Country[#Data]</definedName>
    <definedName name="_xlcn.WorksheetConnection_Draft2.xlsxCountry11" hidden="1">[1]!Country[#Data]</definedName>
    <definedName name="_xlcn.WorksheetConnection_Draft2.xlsxQuestion_numbers1" hidden="1">[1]!Question_numbers[#Data]</definedName>
    <definedName name="_xlcn.WorksheetConnection_Draft2.xlsxQuestion_numbers11" hidden="1">[1]!Question_numbers[#Data]</definedName>
    <definedName name="_xlcn.WorksheetConnection_Draft2.xlsxTranslations1" hidden="1">[1]!Translations[#Data]</definedName>
    <definedName name="_xlcn.WorksheetConnection_Draft2.xlsxTranslations11" hidden="1">[1]!Translations[#Data]</definedName>
    <definedName name="Flags">OFFSET(Flags!$A$1,Flags!$D$1,2)</definedName>
    <definedName name="_xlnm.Print_Area" localSheetId="13">'Country Score Card'!$C$1:$AB$71</definedName>
    <definedName name="_xlnm.Print_Area" localSheetId="14">SADC!$C$1:$AB$1048407</definedName>
    <definedName name="Slicer_Attribute">#N/A</definedName>
    <definedName name="Slicer_Country">#N/A</definedName>
    <definedName name="Slicer_Language">#N/A</definedName>
  </definedNames>
  <calcPr calcId="191029"/>
  <pivotCaches>
    <pivotCache cacheId="0" r:id="rId18"/>
    <pivotCache cacheId="1" r:id="rId19"/>
    <pivotCache cacheId="2" r:id="rId20"/>
    <pivotCache cacheId="3" r:id="rId21"/>
    <pivotCache cacheId="4" r:id="rId22"/>
    <pivotCache cacheId="5" r:id="rId23"/>
    <pivotCache cacheId="6" r:id="rId24"/>
    <pivotCache cacheId="7" r:id="rId25"/>
    <pivotCache cacheId="8" r:id="rId26"/>
    <pivotCache cacheId="9" r:id="rId27"/>
    <pivotCache cacheId="10" r:id="rId28"/>
    <pivotCache cacheId="11" r:id="rId29"/>
    <pivotCache cacheId="12" r:id="rId30"/>
    <pivotCache cacheId="13" r:id="rId31"/>
    <pivotCache cacheId="14" r:id="rId32"/>
    <pivotCache cacheId="15" r:id="rId33"/>
    <pivotCache cacheId="16" r:id="rId34"/>
    <pivotCache cacheId="17" r:id="rId35"/>
    <pivotCache cacheId="18" r:id="rId36"/>
    <pivotCache cacheId="19" r:id="rId37"/>
  </pivotCaches>
  <extLst>
    <ext xmlns:x14="http://schemas.microsoft.com/office/spreadsheetml/2009/9/main" uri="{876F7934-8845-4945-9796-88D515C7AA90}">
      <x14:pivotCaches>
        <pivotCache cacheId="20" r:id="rId38"/>
      </x14:pivotCaches>
    </ext>
    <ext xmlns:x14="http://schemas.microsoft.com/office/spreadsheetml/2009/9/main" uri="{BBE1A952-AA13-448e-AADC-164F8A28A991}">
      <x14:slicerCaches>
        <x14:slicerCache r:id="rId39"/>
        <x14:slicerCache r:id="rId40"/>
        <x14:slicerCache r:id="rId41"/>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Translations-1564fa4f-8206-4a4b-a384-ed4ef40c7736" name="Translations2" connection="WorksheetConnection_Draft 2.xlsx!Translations1"/>
          <x15:modelTable id="Translations-a8555cd4-4f25-41c8-95a5-59bda0df62f5" name="Translations1" connection="WorksheetConnection_Draft 2.xlsx!Translations"/>
          <x15:modelTable id="Question_numbers-b1f40a97-cebd-4a6e-9762-37f9ac8d1b17" name="Question_numbers2" connection="WorksheetConnection_Draft 2.xlsx!Question_numbers1"/>
          <x15:modelTable id="Question_numbers-2c301497-6f2a-4df6-8e95-651ad5709f54" name="Question_numbers1" connection="WorksheetConnection_Draft 2.xlsx!Question_numbers"/>
          <x15:modelTable id="Country-d1cd10da-558c-42f1-8e5c-cb183739251b" name="Country2" connection="WorksheetConnection_Draft 2.xlsx!Country1"/>
          <x15:modelTable id="Country-2ac4ec7d-4e09-4c44-a9f4-a1e8ff20ed66" name="Country1" connection="WorksheetConnection_Draft 2.xlsx!Country"/>
          <x15:modelTable id="Clean_data-a5f46a23-c965-4998-a1c8-6fbcdfb4dbe9" name="Clean_data2" connection="WorksheetConnection_Draft 2.xlsx!Clean_data1"/>
          <x15:modelTable id="Clean_data-186b7511-1ca9-4683-b204-831c9f8630c1" name="Clean_data1" connection="WorksheetConnection_Draft 2.xlsx!Clean_data"/>
          <x15:modelTable id="Translations" name="Translations" connection="WorksheetConnection_2024_02_04 Revised SADC Child Labour Code Score Card.xlsx!Translations"/>
          <x15:modelTable id="Question_numbers" name="Question_numbers" connection="WorksheetConnection_2024_02_04 Revised SADC Child Labour Code Score Card.xlsx!Question_numbers"/>
          <x15:modelTable id="Language" name="Language" connection="WorksheetConnection_2024_02_04 Revised SADC Child Labour Code Score Card.xlsx!Language"/>
          <x15:modelTable id="Headings" name="Headings" connection="WorksheetConnection_2024_02_04 Revised SADC Child Labour Code Score Card.xlsx!Headings"/>
          <x15:modelTable id="Headinglist" name="Headinglist" connection="WorksheetConnection_2024_02_04 Revised SADC Child Labour Code Score Card.xlsx!Headinglist"/>
          <x15:modelTable id="Country" name="Country" connection="WorksheetConnection_2024_02_04 Revised SADC Child Labour Code Score Card.xlsx!Country"/>
          <x15:modelTable id="Coredata" name="Coredata" connection="WorksheetConnection_2024_02_04 Revised SADC Child Labour Code Score Card.xlsx!Coredata"/>
          <x15:modelTable id="Comparitativedata" name="Comparitativedata" connection="WorksheetConnection_2024_02_04 Revised SADC Child Labour Code Score Card.xlsx!Comparitativedata"/>
          <x15:modelTable id="Clean_data" name="Clean_data" connection="WorksheetConnection_2024_02_04 Revised SADC Child Labour Code Score Card.xlsx!Clean_data"/>
        </x15:modelTables>
        <x15:modelRelationships>
          <x15:modelRelationship fromTable="Comparitativedata" fromColumn="Language" toTable="Language" toColumn="Language"/>
          <x15:modelRelationship fromTable="Clean_data" fromColumn="Country" toTable="Country" toColumn="Country"/>
          <x15:modelRelationship fromTable="Clean_data" fromColumn="Attribute" toTable="Question_numbers" toColumn="Dataquestions"/>
          <x15:modelRelationship fromTable="Translations" fromColumn="Attribute" toTable="Language" toColumn="Language"/>
          <x15:modelRelationship fromTable="Translations" fromColumn="Dataquestions" toTable="Question_numbers" toColumn="Dataquestions"/>
          <x15:modelRelationship fromTable="Coredata" fromColumn="Language" toTable="Language" toColumn="Language"/>
          <x15:modelRelationship fromTable="Coredata" fromColumn="Country" toTable="Country" toColumn="Country"/>
          <x15:modelRelationship fromTable="Translations1" fromColumn="Dataquestions" toTable="Question_numbers1" toColumn="Dataquestions"/>
          <x15:modelRelationship fromTable="Clean_data1" fromColumn="Country" toTable="Country1" toColumn="Country"/>
          <x15:modelRelationship fromTable="Clean_data1" fromColumn="Attribute" toTable="Question_numbers1" toColumn="Dataquestions"/>
          <x15:modelRelationship fromTable="Translations2" fromColumn="Dataquestions" toTable="Question_numbers2" toColumn="Dataquestions"/>
          <x15:modelRelationship fromTable="Clean_data2" fromColumn="Country" toTable="Country2" toColumn="Country"/>
          <x15:modelRelationship fromTable="Clean_data2" fromColumn="Attribute" toTable="Question_numbers2" toColumn="Dataquestions"/>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8" l="1"/>
  <c r="B659" i="7"/>
  <c r="S48" i="13" l="1"/>
  <c r="S49" i="13"/>
  <c r="S50" i="13"/>
  <c r="S51" i="13"/>
  <c r="S52" i="13"/>
  <c r="S53" i="13"/>
  <c r="R58" i="13"/>
  <c r="S58" i="13"/>
  <c r="R59" i="13"/>
  <c r="S59" i="13"/>
  <c r="S57" i="13"/>
  <c r="R57" i="13"/>
  <c r="R56" i="13"/>
  <c r="S54" i="13"/>
  <c r="S47" i="13"/>
  <c r="R48" i="13"/>
  <c r="R49" i="13"/>
  <c r="R50" i="13"/>
  <c r="R51" i="13"/>
  <c r="R52" i="13"/>
  <c r="R53" i="13"/>
  <c r="R54" i="13"/>
  <c r="R47" i="13"/>
  <c r="R46" i="13"/>
  <c r="I1160" i="12" a="1"/>
  <c r="I1160" i="12" s="1"/>
  <c r="I3" i="12" a="1"/>
  <c r="I3" i="12" s="1"/>
  <c r="I4" i="12" a="1"/>
  <c r="I4" i="12" s="1"/>
  <c r="I5" i="12" a="1"/>
  <c r="I5" i="12" s="1"/>
  <c r="I6" i="12" a="1"/>
  <c r="I6" i="12" s="1"/>
  <c r="I7" i="12" a="1"/>
  <c r="I7" i="12" s="1"/>
  <c r="I8" i="12" a="1"/>
  <c r="I8" i="12" s="1"/>
  <c r="I9" i="12" a="1"/>
  <c r="I9" i="12" s="1"/>
  <c r="I10" i="12" a="1"/>
  <c r="I10" i="12" s="1"/>
  <c r="I11" i="12" a="1"/>
  <c r="I11" i="12" s="1"/>
  <c r="I12" i="12" a="1"/>
  <c r="I12" i="12" s="1"/>
  <c r="I13" i="12" a="1"/>
  <c r="I13" i="12" s="1"/>
  <c r="I14" i="12" a="1"/>
  <c r="I14" i="12" s="1"/>
  <c r="I15" i="12" a="1"/>
  <c r="I15" i="12" s="1"/>
  <c r="I16" i="12" a="1"/>
  <c r="I16" i="12" s="1"/>
  <c r="I17" i="12" a="1"/>
  <c r="I17" i="12" s="1"/>
  <c r="I18" i="12" a="1"/>
  <c r="I18" i="12" s="1"/>
  <c r="I19" i="12" a="1"/>
  <c r="I19" i="12" s="1"/>
  <c r="I20" i="12" a="1"/>
  <c r="I20" i="12" s="1"/>
  <c r="I21" i="12" a="1"/>
  <c r="I21" i="12" s="1"/>
  <c r="I22" i="12" a="1"/>
  <c r="I22" i="12" s="1"/>
  <c r="I23" i="12" a="1"/>
  <c r="I23" i="12" s="1"/>
  <c r="I24" i="12" a="1"/>
  <c r="I24" i="12" s="1"/>
  <c r="I25" i="12" a="1"/>
  <c r="I25" i="12" s="1"/>
  <c r="I26" i="12" a="1"/>
  <c r="I26" i="12" s="1"/>
  <c r="I27" i="12" a="1"/>
  <c r="I27" i="12" s="1"/>
  <c r="I28" i="12" a="1"/>
  <c r="I28" i="12" s="1"/>
  <c r="I29" i="12" a="1"/>
  <c r="I29" i="12" s="1"/>
  <c r="I30" i="12" a="1"/>
  <c r="I30" i="12" s="1"/>
  <c r="I31" i="12" a="1"/>
  <c r="I31" i="12" s="1"/>
  <c r="I32" i="12" a="1"/>
  <c r="I32" i="12" s="1"/>
  <c r="I33" i="12" a="1"/>
  <c r="I33" i="12" s="1"/>
  <c r="I34" i="12" a="1"/>
  <c r="I34" i="12" s="1"/>
  <c r="I35" i="12" a="1"/>
  <c r="I35" i="12" s="1"/>
  <c r="I36" i="12" a="1"/>
  <c r="I36" i="12" s="1"/>
  <c r="I37" i="12" a="1"/>
  <c r="I37" i="12" s="1"/>
  <c r="I38" i="12" a="1"/>
  <c r="I38" i="12" s="1"/>
  <c r="I39" i="12" a="1"/>
  <c r="I39" i="12" s="1"/>
  <c r="I40" i="12" a="1"/>
  <c r="I40" i="12" s="1"/>
  <c r="I41" i="12" a="1"/>
  <c r="I41" i="12" s="1"/>
  <c r="I42" i="12" a="1"/>
  <c r="I42" i="12" s="1"/>
  <c r="I43" i="12" a="1"/>
  <c r="I43" i="12" s="1"/>
  <c r="I44" i="12" a="1"/>
  <c r="I44" i="12" s="1"/>
  <c r="I45" i="12" a="1"/>
  <c r="I45" i="12" s="1"/>
  <c r="I46" i="12" a="1"/>
  <c r="I46" i="12" s="1"/>
  <c r="I47" i="12" a="1"/>
  <c r="I47" i="12" s="1"/>
  <c r="I48" i="12" a="1"/>
  <c r="I48" i="12" s="1"/>
  <c r="I49" i="12" a="1"/>
  <c r="I49" i="12" s="1"/>
  <c r="I50" i="12" a="1"/>
  <c r="I50" i="12" s="1"/>
  <c r="I51" i="12" a="1"/>
  <c r="I51" i="12" s="1"/>
  <c r="I52" i="12" a="1"/>
  <c r="I52" i="12" s="1"/>
  <c r="I53" i="12" a="1"/>
  <c r="I53" i="12" s="1"/>
  <c r="I54" i="12" a="1"/>
  <c r="I54" i="12" s="1"/>
  <c r="I55" i="12" a="1"/>
  <c r="I55" i="12" s="1"/>
  <c r="I56" i="12" a="1"/>
  <c r="I56" i="12" s="1"/>
  <c r="I57" i="12" a="1"/>
  <c r="I57" i="12" s="1"/>
  <c r="I58" i="12" a="1"/>
  <c r="I58" i="12" s="1"/>
  <c r="I59" i="12" a="1"/>
  <c r="I59" i="12" s="1"/>
  <c r="I60" i="12" a="1"/>
  <c r="I60" i="12" s="1"/>
  <c r="I61" i="12" a="1"/>
  <c r="I61" i="12" s="1"/>
  <c r="I62" i="12" a="1"/>
  <c r="I62" i="12" s="1"/>
  <c r="I63" i="12" a="1"/>
  <c r="I63" i="12" s="1"/>
  <c r="I64" i="12" a="1"/>
  <c r="I64" i="12" s="1"/>
  <c r="I65" i="12" a="1"/>
  <c r="I65" i="12" s="1"/>
  <c r="I66" i="12" a="1"/>
  <c r="I66" i="12" s="1"/>
  <c r="I67" i="12" a="1"/>
  <c r="I67" i="12" s="1"/>
  <c r="I68" i="12" a="1"/>
  <c r="I68" i="12" s="1"/>
  <c r="I69" i="12" a="1"/>
  <c r="I69" i="12" s="1"/>
  <c r="I70" i="12" a="1"/>
  <c r="I70" i="12" s="1"/>
  <c r="I71" i="12" a="1"/>
  <c r="I71" i="12" s="1"/>
  <c r="I72" i="12" a="1"/>
  <c r="I72" i="12" s="1"/>
  <c r="I73" i="12" a="1"/>
  <c r="I73" i="12" s="1"/>
  <c r="I74" i="12" a="1"/>
  <c r="I74" i="12" s="1"/>
  <c r="I75" i="12" a="1"/>
  <c r="I75" i="12" s="1"/>
  <c r="I76" i="12" a="1"/>
  <c r="I76" i="12" s="1"/>
  <c r="I77" i="12" a="1"/>
  <c r="I77" i="12" s="1"/>
  <c r="I78" i="12" a="1"/>
  <c r="I78" i="12" s="1"/>
  <c r="I79" i="12" a="1"/>
  <c r="I79" i="12" s="1"/>
  <c r="I80" i="12" a="1"/>
  <c r="I80" i="12" s="1"/>
  <c r="I81" i="12" a="1"/>
  <c r="I81" i="12" s="1"/>
  <c r="I82" i="12" a="1"/>
  <c r="I82" i="12" s="1"/>
  <c r="I83" i="12" a="1"/>
  <c r="I83" i="12" s="1"/>
  <c r="I84" i="12" a="1"/>
  <c r="I84" i="12" s="1"/>
  <c r="I85" i="12" a="1"/>
  <c r="I85" i="12" s="1"/>
  <c r="I86" i="12" a="1"/>
  <c r="I86" i="12" s="1"/>
  <c r="I87" i="12" a="1"/>
  <c r="I87" i="12" s="1"/>
  <c r="I88" i="12" a="1"/>
  <c r="I88" i="12" s="1"/>
  <c r="I89" i="12" a="1"/>
  <c r="I89" i="12" s="1"/>
  <c r="I90" i="12" a="1"/>
  <c r="I90" i="12" s="1"/>
  <c r="I91" i="12" a="1"/>
  <c r="I91" i="12" s="1"/>
  <c r="I92" i="12" a="1"/>
  <c r="I92" i="12" s="1"/>
  <c r="I93" i="12" a="1"/>
  <c r="I93" i="12" s="1"/>
  <c r="I94" i="12" a="1"/>
  <c r="I94" i="12" s="1"/>
  <c r="I95" i="12" a="1"/>
  <c r="I95" i="12" s="1"/>
  <c r="I96" i="12" a="1"/>
  <c r="I96" i="12" s="1"/>
  <c r="I97" i="12" a="1"/>
  <c r="I97" i="12" s="1"/>
  <c r="I98" i="12" a="1"/>
  <c r="I98" i="12" s="1"/>
  <c r="I99" i="12" a="1"/>
  <c r="I99" i="12" s="1"/>
  <c r="I100" i="12" a="1"/>
  <c r="I100" i="12" s="1"/>
  <c r="I101" i="12" a="1"/>
  <c r="I101" i="12" s="1"/>
  <c r="I102" i="12" a="1"/>
  <c r="I102" i="12" s="1"/>
  <c r="I103" i="12" a="1"/>
  <c r="I103" i="12" s="1"/>
  <c r="I104" i="12" a="1"/>
  <c r="I104" i="12" s="1"/>
  <c r="I105" i="12" a="1"/>
  <c r="I105" i="12" s="1"/>
  <c r="I106" i="12" a="1"/>
  <c r="I106" i="12" s="1"/>
  <c r="I107" i="12" a="1"/>
  <c r="I107" i="12" s="1"/>
  <c r="I108" i="12" a="1"/>
  <c r="I108" i="12" s="1"/>
  <c r="I109" i="12" a="1"/>
  <c r="I109" i="12" s="1"/>
  <c r="I110" i="12" a="1"/>
  <c r="I110" i="12" s="1"/>
  <c r="I111" i="12" a="1"/>
  <c r="I111" i="12" s="1"/>
  <c r="I112" i="12" a="1"/>
  <c r="I112" i="12" s="1"/>
  <c r="I113" i="12" a="1"/>
  <c r="I113" i="12" s="1"/>
  <c r="I114" i="12" a="1"/>
  <c r="I114" i="12" s="1"/>
  <c r="I115" i="12" a="1"/>
  <c r="I115" i="12" s="1"/>
  <c r="I116" i="12" a="1"/>
  <c r="I116" i="12" s="1"/>
  <c r="I117" i="12" a="1"/>
  <c r="I117" i="12" s="1"/>
  <c r="I118" i="12" a="1"/>
  <c r="I118" i="12" s="1"/>
  <c r="I119" i="12" a="1"/>
  <c r="I119" i="12" s="1"/>
  <c r="I120" i="12" a="1"/>
  <c r="I120" i="12" s="1"/>
  <c r="I121" i="12" a="1"/>
  <c r="I121" i="12" s="1"/>
  <c r="I122" i="12" a="1"/>
  <c r="I122" i="12" s="1"/>
  <c r="I123" i="12" a="1"/>
  <c r="I123" i="12" s="1"/>
  <c r="I124" i="12" a="1"/>
  <c r="I124" i="12" s="1"/>
  <c r="I125" i="12" a="1"/>
  <c r="I125" i="12" s="1"/>
  <c r="I126" i="12" a="1"/>
  <c r="I126" i="12" s="1"/>
  <c r="I127" i="12" a="1"/>
  <c r="I127" i="12" s="1"/>
  <c r="I128" i="12" a="1"/>
  <c r="I128" i="12" s="1"/>
  <c r="I129" i="12" a="1"/>
  <c r="I129" i="12" s="1"/>
  <c r="I130" i="12" a="1"/>
  <c r="I130" i="12" s="1"/>
  <c r="I131" i="12" a="1"/>
  <c r="I131" i="12" s="1"/>
  <c r="I132" i="12" a="1"/>
  <c r="I132" i="12" s="1"/>
  <c r="I133" i="12" a="1"/>
  <c r="I133" i="12" s="1"/>
  <c r="I134" i="12" a="1"/>
  <c r="I134" i="12" s="1"/>
  <c r="I135" i="12" a="1"/>
  <c r="I135" i="12" s="1"/>
  <c r="I136" i="12" a="1"/>
  <c r="I136" i="12" s="1"/>
  <c r="I137" i="12" a="1"/>
  <c r="I137" i="12" s="1"/>
  <c r="I138" i="12" a="1"/>
  <c r="I138" i="12" s="1"/>
  <c r="I139" i="12" a="1"/>
  <c r="I139" i="12" s="1"/>
  <c r="I140" i="12" a="1"/>
  <c r="I140" i="12" s="1"/>
  <c r="I141" i="12" a="1"/>
  <c r="I141" i="12" s="1"/>
  <c r="I142" i="12" a="1"/>
  <c r="I142" i="12" s="1"/>
  <c r="I143" i="12" a="1"/>
  <c r="I143" i="12" s="1"/>
  <c r="I144" i="12" a="1"/>
  <c r="I144" i="12" s="1"/>
  <c r="I145" i="12" a="1"/>
  <c r="I145" i="12" s="1"/>
  <c r="I146" i="12" a="1"/>
  <c r="I146" i="12" s="1"/>
  <c r="I147" i="12" a="1"/>
  <c r="I147" i="12" s="1"/>
  <c r="I148" i="12" a="1"/>
  <c r="I148" i="12" s="1"/>
  <c r="I149" i="12" a="1"/>
  <c r="I149" i="12" s="1"/>
  <c r="I150" i="12" a="1"/>
  <c r="I150" i="12" s="1"/>
  <c r="I151" i="12" a="1"/>
  <c r="I151" i="12" s="1"/>
  <c r="I152" i="12" a="1"/>
  <c r="I152" i="12" s="1"/>
  <c r="I153" i="12" a="1"/>
  <c r="I153" i="12" s="1"/>
  <c r="I154" i="12" a="1"/>
  <c r="I154" i="12" s="1"/>
  <c r="I155" i="12" a="1"/>
  <c r="I155" i="12" s="1"/>
  <c r="I156" i="12" a="1"/>
  <c r="I156" i="12" s="1"/>
  <c r="I157" i="12" a="1"/>
  <c r="I157" i="12" s="1"/>
  <c r="I158" i="12" a="1"/>
  <c r="I158" i="12" s="1"/>
  <c r="I159" i="12" a="1"/>
  <c r="I159" i="12" s="1"/>
  <c r="I160" i="12" a="1"/>
  <c r="I160" i="12" s="1"/>
  <c r="I161" i="12" a="1"/>
  <c r="I161" i="12" s="1"/>
  <c r="I162" i="12" a="1"/>
  <c r="I162" i="12" s="1"/>
  <c r="I163" i="12" a="1"/>
  <c r="I163" i="12" s="1"/>
  <c r="I164" i="12" a="1"/>
  <c r="I164" i="12" s="1"/>
  <c r="I165" i="12" a="1"/>
  <c r="I165" i="12" s="1"/>
  <c r="I166" i="12" a="1"/>
  <c r="I166" i="12" s="1"/>
  <c r="I167" i="12" a="1"/>
  <c r="I167" i="12" s="1"/>
  <c r="I168" i="12" a="1"/>
  <c r="I168" i="12" s="1"/>
  <c r="I169" i="12" a="1"/>
  <c r="I169" i="12" s="1"/>
  <c r="I170" i="12" a="1"/>
  <c r="I170" i="12" s="1"/>
  <c r="I171" i="12" a="1"/>
  <c r="I171" i="12" s="1"/>
  <c r="I172" i="12" a="1"/>
  <c r="I172" i="12" s="1"/>
  <c r="I173" i="12" a="1"/>
  <c r="I173" i="12" s="1"/>
  <c r="I174" i="12" a="1"/>
  <c r="I174" i="12" s="1"/>
  <c r="I175" i="12" a="1"/>
  <c r="I175" i="12" s="1"/>
  <c r="I176" i="12" a="1"/>
  <c r="I176" i="12" s="1"/>
  <c r="I177" i="12" a="1"/>
  <c r="I177" i="12" s="1"/>
  <c r="I178" i="12" a="1"/>
  <c r="I178" i="12" s="1"/>
  <c r="I179" i="12" a="1"/>
  <c r="I179" i="12" s="1"/>
  <c r="I180" i="12" a="1"/>
  <c r="I180" i="12" s="1"/>
  <c r="I181" i="12" a="1"/>
  <c r="I181" i="12" s="1"/>
  <c r="I182" i="12" a="1"/>
  <c r="I182" i="12" s="1"/>
  <c r="I183" i="12" a="1"/>
  <c r="I183" i="12" s="1"/>
  <c r="I184" i="12" a="1"/>
  <c r="I184" i="12" s="1"/>
  <c r="I185" i="12" a="1"/>
  <c r="I185" i="12" s="1"/>
  <c r="I186" i="12" a="1"/>
  <c r="I186" i="12" s="1"/>
  <c r="I187" i="12" a="1"/>
  <c r="I187" i="12" s="1"/>
  <c r="I188" i="12" a="1"/>
  <c r="I188" i="12" s="1"/>
  <c r="I189" i="12" a="1"/>
  <c r="I189" i="12" s="1"/>
  <c r="I190" i="12" a="1"/>
  <c r="I190" i="12" s="1"/>
  <c r="I191" i="12" a="1"/>
  <c r="I191" i="12" s="1"/>
  <c r="I192" i="12" a="1"/>
  <c r="I192" i="12" s="1"/>
  <c r="I193" i="12" a="1"/>
  <c r="I193" i="12" s="1"/>
  <c r="I194" i="12" a="1"/>
  <c r="I194" i="12" s="1"/>
  <c r="I195" i="12" a="1"/>
  <c r="I195" i="12" s="1"/>
  <c r="I196" i="12" a="1"/>
  <c r="I196" i="12" s="1"/>
  <c r="I197" i="12" a="1"/>
  <c r="I197" i="12" s="1"/>
  <c r="I198" i="12" a="1"/>
  <c r="I198" i="12" s="1"/>
  <c r="I199" i="12" a="1"/>
  <c r="I199" i="12" s="1"/>
  <c r="I200" i="12" a="1"/>
  <c r="I200" i="12" s="1"/>
  <c r="I201" i="12" a="1"/>
  <c r="I201" i="12" s="1"/>
  <c r="I202" i="12" a="1"/>
  <c r="I202" i="12" s="1"/>
  <c r="I203" i="12" a="1"/>
  <c r="I203" i="12" s="1"/>
  <c r="I204" i="12" a="1"/>
  <c r="I204" i="12" s="1"/>
  <c r="I205" i="12" a="1"/>
  <c r="I205" i="12" s="1"/>
  <c r="I206" i="12" a="1"/>
  <c r="I206" i="12" s="1"/>
  <c r="I207" i="12" a="1"/>
  <c r="I207" i="12" s="1"/>
  <c r="I208" i="12" a="1"/>
  <c r="I208" i="12" s="1"/>
  <c r="I209" i="12" a="1"/>
  <c r="I209" i="12" s="1"/>
  <c r="I210" i="12" a="1"/>
  <c r="I210" i="12" s="1"/>
  <c r="I211" i="12" a="1"/>
  <c r="I211" i="12" s="1"/>
  <c r="I212" i="12" a="1"/>
  <c r="I212" i="12" s="1"/>
  <c r="I213" i="12" a="1"/>
  <c r="I213" i="12" s="1"/>
  <c r="I214" i="12" a="1"/>
  <c r="I214" i="12" s="1"/>
  <c r="I215" i="12" a="1"/>
  <c r="I215" i="12" s="1"/>
  <c r="I216" i="12" a="1"/>
  <c r="I216" i="12" s="1"/>
  <c r="I217" i="12" a="1"/>
  <c r="I217" i="12" s="1"/>
  <c r="I218" i="12" a="1"/>
  <c r="I218" i="12" s="1"/>
  <c r="I219" i="12" a="1"/>
  <c r="I219" i="12" s="1"/>
  <c r="I220" i="12" a="1"/>
  <c r="I220" i="12" s="1"/>
  <c r="I221" i="12" a="1"/>
  <c r="I221" i="12" s="1"/>
  <c r="I222" i="12" a="1"/>
  <c r="I222" i="12" s="1"/>
  <c r="I223" i="12" a="1"/>
  <c r="I223" i="12" s="1"/>
  <c r="I224" i="12" a="1"/>
  <c r="I224" i="12" s="1"/>
  <c r="I225" i="12" a="1"/>
  <c r="I225" i="12" s="1"/>
  <c r="I226" i="12" a="1"/>
  <c r="I226" i="12" s="1"/>
  <c r="I227" i="12" a="1"/>
  <c r="I227" i="12" s="1"/>
  <c r="I228" i="12" a="1"/>
  <c r="I228" i="12" s="1"/>
  <c r="I229" i="12" a="1"/>
  <c r="I229" i="12" s="1"/>
  <c r="I230" i="12" a="1"/>
  <c r="I230" i="12" s="1"/>
  <c r="I231" i="12" a="1"/>
  <c r="I231" i="12" s="1"/>
  <c r="I232" i="12" a="1"/>
  <c r="I232" i="12" s="1"/>
  <c r="I233" i="12" a="1"/>
  <c r="I233" i="12" s="1"/>
  <c r="I234" i="12" a="1"/>
  <c r="I234" i="12" s="1"/>
  <c r="I235" i="12" a="1"/>
  <c r="I235" i="12" s="1"/>
  <c r="I236" i="12" a="1"/>
  <c r="I236" i="12" s="1"/>
  <c r="I237" i="12" a="1"/>
  <c r="I237" i="12" s="1"/>
  <c r="I238" i="12" a="1"/>
  <c r="I238" i="12" s="1"/>
  <c r="I239" i="12" a="1"/>
  <c r="I239" i="12" s="1"/>
  <c r="I240" i="12" a="1"/>
  <c r="I240" i="12" s="1"/>
  <c r="I241" i="12" a="1"/>
  <c r="I241" i="12" s="1"/>
  <c r="I242" i="12" a="1"/>
  <c r="I242" i="12" s="1"/>
  <c r="I243" i="12" a="1"/>
  <c r="I243" i="12" s="1"/>
  <c r="I244" i="12" a="1"/>
  <c r="I244" i="12" s="1"/>
  <c r="I245" i="12" a="1"/>
  <c r="I245" i="12" s="1"/>
  <c r="I246" i="12" a="1"/>
  <c r="I246" i="12" s="1"/>
  <c r="I247" i="12" a="1"/>
  <c r="I247" i="12" s="1"/>
  <c r="I248" i="12" a="1"/>
  <c r="I248" i="12" s="1"/>
  <c r="I249" i="12" a="1"/>
  <c r="I249" i="12" s="1"/>
  <c r="I250" i="12" a="1"/>
  <c r="I250" i="12" s="1"/>
  <c r="I251" i="12" a="1"/>
  <c r="I251" i="12" s="1"/>
  <c r="I252" i="12" a="1"/>
  <c r="I252" i="12" s="1"/>
  <c r="I253" i="12" a="1"/>
  <c r="I253" i="12" s="1"/>
  <c r="I254" i="12" a="1"/>
  <c r="I254" i="12" s="1"/>
  <c r="I255" i="12" a="1"/>
  <c r="I255" i="12" s="1"/>
  <c r="I256" i="12" a="1"/>
  <c r="I256" i="12" s="1"/>
  <c r="I257" i="12" a="1"/>
  <c r="I257" i="12" s="1"/>
  <c r="I258" i="12" a="1"/>
  <c r="I258" i="12" s="1"/>
  <c r="I259" i="12" a="1"/>
  <c r="I259" i="12" s="1"/>
  <c r="I260" i="12" a="1"/>
  <c r="I260" i="12" s="1"/>
  <c r="I261" i="12" a="1"/>
  <c r="I261" i="12" s="1"/>
  <c r="I262" i="12" a="1"/>
  <c r="I262" i="12" s="1"/>
  <c r="I263" i="12" a="1"/>
  <c r="I263" i="12" s="1"/>
  <c r="I264" i="12" a="1"/>
  <c r="I264" i="12" s="1"/>
  <c r="I265" i="12" a="1"/>
  <c r="I265" i="12" s="1"/>
  <c r="I266" i="12" a="1"/>
  <c r="I266" i="12" s="1"/>
  <c r="I267" i="12" a="1"/>
  <c r="I267" i="12" s="1"/>
  <c r="I268" i="12" a="1"/>
  <c r="I268" i="12" s="1"/>
  <c r="I269" i="12" a="1"/>
  <c r="I269" i="12" s="1"/>
  <c r="I270" i="12" a="1"/>
  <c r="I270" i="12" s="1"/>
  <c r="I271" i="12" a="1"/>
  <c r="I271" i="12" s="1"/>
  <c r="I272" i="12" a="1"/>
  <c r="I272" i="12" s="1"/>
  <c r="I273" i="12" a="1"/>
  <c r="I273" i="12" s="1"/>
  <c r="I274" i="12" a="1"/>
  <c r="I274" i="12" s="1"/>
  <c r="I275" i="12" a="1"/>
  <c r="I275" i="12" s="1"/>
  <c r="I276" i="12" a="1"/>
  <c r="I276" i="12" s="1"/>
  <c r="I277" i="12" a="1"/>
  <c r="I277" i="12" s="1"/>
  <c r="I278" i="12" a="1"/>
  <c r="I278" i="12" s="1"/>
  <c r="I279" i="12" a="1"/>
  <c r="I279" i="12" s="1"/>
  <c r="I280" i="12" a="1"/>
  <c r="I280" i="12" s="1"/>
  <c r="I281" i="12" a="1"/>
  <c r="I281" i="12" s="1"/>
  <c r="I282" i="12" a="1"/>
  <c r="I282" i="12" s="1"/>
  <c r="I283" i="12" a="1"/>
  <c r="I283" i="12" s="1"/>
  <c r="I284" i="12" a="1"/>
  <c r="I284" i="12" s="1"/>
  <c r="I285" i="12" a="1"/>
  <c r="I285" i="12" s="1"/>
  <c r="I286" i="12" a="1"/>
  <c r="I286" i="12" s="1"/>
  <c r="I287" i="12" a="1"/>
  <c r="I287" i="12" s="1"/>
  <c r="I288" i="12" a="1"/>
  <c r="I288" i="12" s="1"/>
  <c r="I289" i="12" a="1"/>
  <c r="I289" i="12" s="1"/>
  <c r="I290" i="12" a="1"/>
  <c r="I290" i="12" s="1"/>
  <c r="I291" i="12" a="1"/>
  <c r="I291" i="12" s="1"/>
  <c r="I292" i="12" a="1"/>
  <c r="I292" i="12" s="1"/>
  <c r="I293" i="12" a="1"/>
  <c r="I293" i="12" s="1"/>
  <c r="I294" i="12" a="1"/>
  <c r="I294" i="12" s="1"/>
  <c r="I295" i="12" a="1"/>
  <c r="I295" i="12" s="1"/>
  <c r="I296" i="12" a="1"/>
  <c r="I296" i="12" s="1"/>
  <c r="I297" i="12" a="1"/>
  <c r="I297" i="12" s="1"/>
  <c r="I298" i="12" a="1"/>
  <c r="I298" i="12" s="1"/>
  <c r="I299" i="12" a="1"/>
  <c r="I299" i="12" s="1"/>
  <c r="I300" i="12" a="1"/>
  <c r="I300" i="12" s="1"/>
  <c r="I301" i="12" a="1"/>
  <c r="I301" i="12" s="1"/>
  <c r="I302" i="12" a="1"/>
  <c r="I302" i="12" s="1"/>
  <c r="I303" i="12" a="1"/>
  <c r="I303" i="12" s="1"/>
  <c r="I304" i="12" a="1"/>
  <c r="I304" i="12" s="1"/>
  <c r="I305" i="12" a="1"/>
  <c r="I305" i="12" s="1"/>
  <c r="I306" i="12" a="1"/>
  <c r="I306" i="12" s="1"/>
  <c r="I307" i="12" a="1"/>
  <c r="I307" i="12" s="1"/>
  <c r="I308" i="12" a="1"/>
  <c r="I308" i="12" s="1"/>
  <c r="I309" i="12" a="1"/>
  <c r="I309" i="12" s="1"/>
  <c r="I310" i="12" a="1"/>
  <c r="I310" i="12" s="1"/>
  <c r="I311" i="12" a="1"/>
  <c r="I311" i="12" s="1"/>
  <c r="I312" i="12" a="1"/>
  <c r="I312" i="12" s="1"/>
  <c r="I313" i="12" a="1"/>
  <c r="I313" i="12" s="1"/>
  <c r="I314" i="12" a="1"/>
  <c r="I314" i="12" s="1"/>
  <c r="I315" i="12" a="1"/>
  <c r="I315" i="12" s="1"/>
  <c r="I316" i="12" a="1"/>
  <c r="I316" i="12" s="1"/>
  <c r="I317" i="12" a="1"/>
  <c r="I317" i="12" s="1"/>
  <c r="I318" i="12" a="1"/>
  <c r="I318" i="12" s="1"/>
  <c r="I319" i="12" a="1"/>
  <c r="I319" i="12" s="1"/>
  <c r="I320" i="12" a="1"/>
  <c r="I320" i="12" s="1"/>
  <c r="I321" i="12" a="1"/>
  <c r="I321" i="12" s="1"/>
  <c r="I322" i="12" a="1"/>
  <c r="I322" i="12" s="1"/>
  <c r="I323" i="12" a="1"/>
  <c r="I323" i="12" s="1"/>
  <c r="I324" i="12" a="1"/>
  <c r="I324" i="12" s="1"/>
  <c r="I325" i="12" a="1"/>
  <c r="I325" i="12" s="1"/>
  <c r="I326" i="12" a="1"/>
  <c r="I326" i="12" s="1"/>
  <c r="I327" i="12" a="1"/>
  <c r="I327" i="12" s="1"/>
  <c r="I328" i="12" a="1"/>
  <c r="I328" i="12" s="1"/>
  <c r="I329" i="12" a="1"/>
  <c r="I329" i="12" s="1"/>
  <c r="I330" i="12" a="1"/>
  <c r="I330" i="12" s="1"/>
  <c r="I331" i="12" a="1"/>
  <c r="I331" i="12" s="1"/>
  <c r="I332" i="12" a="1"/>
  <c r="I332" i="12" s="1"/>
  <c r="I333" i="12" a="1"/>
  <c r="I333" i="12" s="1"/>
  <c r="I334" i="12" a="1"/>
  <c r="I334" i="12" s="1"/>
  <c r="I335" i="12" a="1"/>
  <c r="I335" i="12" s="1"/>
  <c r="I336" i="12" a="1"/>
  <c r="I336" i="12" s="1"/>
  <c r="I337" i="12" a="1"/>
  <c r="I337" i="12" s="1"/>
  <c r="I338" i="12" a="1"/>
  <c r="I338" i="12" s="1"/>
  <c r="I339" i="12" a="1"/>
  <c r="I339" i="12" s="1"/>
  <c r="I340" i="12" a="1"/>
  <c r="I340" i="12" s="1"/>
  <c r="I341" i="12" a="1"/>
  <c r="I341" i="12" s="1"/>
  <c r="I342" i="12" a="1"/>
  <c r="I342" i="12" s="1"/>
  <c r="I343" i="12" a="1"/>
  <c r="I343" i="12" s="1"/>
  <c r="I344" i="12" a="1"/>
  <c r="I344" i="12" s="1"/>
  <c r="I345" i="12" a="1"/>
  <c r="I345" i="12" s="1"/>
  <c r="I346" i="12" a="1"/>
  <c r="I346" i="12" s="1"/>
  <c r="I347" i="12" a="1"/>
  <c r="I347" i="12" s="1"/>
  <c r="I348" i="12" a="1"/>
  <c r="I348" i="12" s="1"/>
  <c r="I349" i="12" a="1"/>
  <c r="I349" i="12" s="1"/>
  <c r="I350" i="12" a="1"/>
  <c r="I350" i="12" s="1"/>
  <c r="I351" i="12" a="1"/>
  <c r="I351" i="12" s="1"/>
  <c r="I352" i="12" a="1"/>
  <c r="I352" i="12" s="1"/>
  <c r="I353" i="12" a="1"/>
  <c r="I353" i="12" s="1"/>
  <c r="I354" i="12" a="1"/>
  <c r="I354" i="12" s="1"/>
  <c r="I355" i="12" a="1"/>
  <c r="I355" i="12" s="1"/>
  <c r="I356" i="12" a="1"/>
  <c r="I356" i="12" s="1"/>
  <c r="I357" i="12" a="1"/>
  <c r="I357" i="12" s="1"/>
  <c r="I358" i="12" a="1"/>
  <c r="I358" i="12" s="1"/>
  <c r="I359" i="12" a="1"/>
  <c r="I359" i="12" s="1"/>
  <c r="I360" i="12" a="1"/>
  <c r="I360" i="12" s="1"/>
  <c r="I361" i="12" a="1"/>
  <c r="I361" i="12" s="1"/>
  <c r="I362" i="12" a="1"/>
  <c r="I362" i="12" s="1"/>
  <c r="I363" i="12" a="1"/>
  <c r="I363" i="12" s="1"/>
  <c r="I364" i="12" a="1"/>
  <c r="I364" i="12" s="1"/>
  <c r="I365" i="12" a="1"/>
  <c r="I365" i="12" s="1"/>
  <c r="I366" i="12" a="1"/>
  <c r="I366" i="12" s="1"/>
  <c r="I367" i="12" a="1"/>
  <c r="I367" i="12" s="1"/>
  <c r="I368" i="12" a="1"/>
  <c r="I368" i="12" s="1"/>
  <c r="I369" i="12" a="1"/>
  <c r="I369" i="12" s="1"/>
  <c r="I370" i="12" a="1"/>
  <c r="I370" i="12" s="1"/>
  <c r="I371" i="12" a="1"/>
  <c r="I371" i="12" s="1"/>
  <c r="I372" i="12" a="1"/>
  <c r="I372" i="12" s="1"/>
  <c r="I373" i="12" a="1"/>
  <c r="I373" i="12" s="1"/>
  <c r="I374" i="12" a="1"/>
  <c r="I374" i="12" s="1"/>
  <c r="I375" i="12" a="1"/>
  <c r="I375" i="12" s="1"/>
  <c r="I376" i="12" a="1"/>
  <c r="I376" i="12" s="1"/>
  <c r="I377" i="12" a="1"/>
  <c r="I377" i="12" s="1"/>
  <c r="I378" i="12" a="1"/>
  <c r="I378" i="12" s="1"/>
  <c r="I379" i="12" a="1"/>
  <c r="I379" i="12" s="1"/>
  <c r="I380" i="12" a="1"/>
  <c r="I380" i="12" s="1"/>
  <c r="I381" i="12" a="1"/>
  <c r="I381" i="12" s="1"/>
  <c r="I382" i="12" a="1"/>
  <c r="I382" i="12" s="1"/>
  <c r="I383" i="12" a="1"/>
  <c r="I383" i="12" s="1"/>
  <c r="I384" i="12" a="1"/>
  <c r="I384" i="12" s="1"/>
  <c r="I385" i="12" a="1"/>
  <c r="I385" i="12" s="1"/>
  <c r="I386" i="12" a="1"/>
  <c r="I386" i="12" s="1"/>
  <c r="I387" i="12" a="1"/>
  <c r="I387" i="12" s="1"/>
  <c r="I388" i="12" a="1"/>
  <c r="I388" i="12" s="1"/>
  <c r="I389" i="12" a="1"/>
  <c r="I389" i="12" s="1"/>
  <c r="I390" i="12" a="1"/>
  <c r="I390" i="12" s="1"/>
  <c r="I391" i="12" a="1"/>
  <c r="I391" i="12" s="1"/>
  <c r="I392" i="12" a="1"/>
  <c r="I392" i="12" s="1"/>
  <c r="I393" i="12" a="1"/>
  <c r="I393" i="12" s="1"/>
  <c r="I394" i="12" a="1"/>
  <c r="I394" i="12" s="1"/>
  <c r="I395" i="12" a="1"/>
  <c r="I395" i="12" s="1"/>
  <c r="I396" i="12" a="1"/>
  <c r="I396" i="12" s="1"/>
  <c r="I397" i="12" a="1"/>
  <c r="I397" i="12" s="1"/>
  <c r="I398" i="12" a="1"/>
  <c r="I398" i="12" s="1"/>
  <c r="I399" i="12" a="1"/>
  <c r="I399" i="12" s="1"/>
  <c r="I400" i="12" a="1"/>
  <c r="I400" i="12" s="1"/>
  <c r="I401" i="12" a="1"/>
  <c r="I401" i="12" s="1"/>
  <c r="I402" i="12" a="1"/>
  <c r="I402" i="12" s="1"/>
  <c r="I403" i="12" a="1"/>
  <c r="I403" i="12" s="1"/>
  <c r="I404" i="12" a="1"/>
  <c r="I404" i="12" s="1"/>
  <c r="I405" i="12" a="1"/>
  <c r="I405" i="12" s="1"/>
  <c r="I406" i="12" a="1"/>
  <c r="I406" i="12" s="1"/>
  <c r="I407" i="12" a="1"/>
  <c r="I407" i="12" s="1"/>
  <c r="I408" i="12" a="1"/>
  <c r="I408" i="12" s="1"/>
  <c r="I409" i="12" a="1"/>
  <c r="I409" i="12" s="1"/>
  <c r="I410" i="12" a="1"/>
  <c r="I410" i="12" s="1"/>
  <c r="I411" i="12" a="1"/>
  <c r="I411" i="12" s="1"/>
  <c r="I412" i="12" a="1"/>
  <c r="I412" i="12" s="1"/>
  <c r="I413" i="12" a="1"/>
  <c r="I413" i="12" s="1"/>
  <c r="I414" i="12" a="1"/>
  <c r="I414" i="12" s="1"/>
  <c r="I415" i="12" a="1"/>
  <c r="I415" i="12" s="1"/>
  <c r="I416" i="12" a="1"/>
  <c r="I416" i="12" s="1"/>
  <c r="I417" i="12" a="1"/>
  <c r="I417" i="12" s="1"/>
  <c r="I418" i="12" a="1"/>
  <c r="I418" i="12" s="1"/>
  <c r="I419" i="12" a="1"/>
  <c r="I419" i="12" s="1"/>
  <c r="I420" i="12" a="1"/>
  <c r="I420" i="12" s="1"/>
  <c r="I421" i="12" a="1"/>
  <c r="I421" i="12" s="1"/>
  <c r="I422" i="12" a="1"/>
  <c r="I422" i="12" s="1"/>
  <c r="I423" i="12" a="1"/>
  <c r="I423" i="12" s="1"/>
  <c r="I424" i="12" a="1"/>
  <c r="I424" i="12" s="1"/>
  <c r="I425" i="12" a="1"/>
  <c r="I425" i="12" s="1"/>
  <c r="I426" i="12" a="1"/>
  <c r="I426" i="12" s="1"/>
  <c r="I427" i="12" a="1"/>
  <c r="I427" i="12" s="1"/>
  <c r="I428" i="12" a="1"/>
  <c r="I428" i="12" s="1"/>
  <c r="I429" i="12" a="1"/>
  <c r="I429" i="12" s="1"/>
  <c r="I430" i="12" a="1"/>
  <c r="I430" i="12" s="1"/>
  <c r="I431" i="12" a="1"/>
  <c r="I431" i="12" s="1"/>
  <c r="I432" i="12" a="1"/>
  <c r="I432" i="12" s="1"/>
  <c r="I433" i="12" a="1"/>
  <c r="I433" i="12" s="1"/>
  <c r="I434" i="12" a="1"/>
  <c r="I434" i="12" s="1"/>
  <c r="I435" i="12" a="1"/>
  <c r="I435" i="12" s="1"/>
  <c r="I436" i="12" a="1"/>
  <c r="I436" i="12" s="1"/>
  <c r="I437" i="12" a="1"/>
  <c r="I437" i="12" s="1"/>
  <c r="I438" i="12" a="1"/>
  <c r="I438" i="12" s="1"/>
  <c r="I439" i="12" a="1"/>
  <c r="I439" i="12" s="1"/>
  <c r="I440" i="12" a="1"/>
  <c r="I440" i="12" s="1"/>
  <c r="I441" i="12" a="1"/>
  <c r="I441" i="12" s="1"/>
  <c r="I442" i="12" a="1"/>
  <c r="I442" i="12" s="1"/>
  <c r="I443" i="12" a="1"/>
  <c r="I443" i="12" s="1"/>
  <c r="I444" i="12" a="1"/>
  <c r="I444" i="12" s="1"/>
  <c r="I445" i="12" a="1"/>
  <c r="I445" i="12" s="1"/>
  <c r="I446" i="12" a="1"/>
  <c r="I446" i="12" s="1"/>
  <c r="I447" i="12" a="1"/>
  <c r="I447" i="12" s="1"/>
  <c r="I448" i="12" a="1"/>
  <c r="I448" i="12" s="1"/>
  <c r="I449" i="12" a="1"/>
  <c r="I449" i="12" s="1"/>
  <c r="I450" i="12" a="1"/>
  <c r="I450" i="12" s="1"/>
  <c r="I451" i="12" a="1"/>
  <c r="I451" i="12" s="1"/>
  <c r="I452" i="12" a="1"/>
  <c r="I452" i="12" s="1"/>
  <c r="I453" i="12" a="1"/>
  <c r="I453" i="12" s="1"/>
  <c r="I454" i="12" a="1"/>
  <c r="I454" i="12" s="1"/>
  <c r="I455" i="12" a="1"/>
  <c r="I455" i="12" s="1"/>
  <c r="I456" i="12" a="1"/>
  <c r="I456" i="12" s="1"/>
  <c r="I457" i="12" a="1"/>
  <c r="I457" i="12" s="1"/>
  <c r="I458" i="12" a="1"/>
  <c r="I458" i="12" s="1"/>
  <c r="I459" i="12" a="1"/>
  <c r="I459" i="12" s="1"/>
  <c r="I460" i="12" a="1"/>
  <c r="I460" i="12" s="1"/>
  <c r="I461" i="12" a="1"/>
  <c r="I461" i="12" s="1"/>
  <c r="I462" i="12" a="1"/>
  <c r="I462" i="12" s="1"/>
  <c r="I463" i="12" a="1"/>
  <c r="I463" i="12" s="1"/>
  <c r="I464" i="12" a="1"/>
  <c r="I464" i="12" s="1"/>
  <c r="I465" i="12" a="1"/>
  <c r="I465" i="12" s="1"/>
  <c r="I466" i="12" a="1"/>
  <c r="I466" i="12" s="1"/>
  <c r="I467" i="12" a="1"/>
  <c r="I467" i="12" s="1"/>
  <c r="I468" i="12" a="1"/>
  <c r="I468" i="12" s="1"/>
  <c r="I469" i="12" a="1"/>
  <c r="I469" i="12" s="1"/>
  <c r="I470" i="12" a="1"/>
  <c r="I470" i="12" s="1"/>
  <c r="I471" i="12" a="1"/>
  <c r="I471" i="12" s="1"/>
  <c r="I472" i="12" a="1"/>
  <c r="I472" i="12" s="1"/>
  <c r="I473" i="12" a="1"/>
  <c r="I473" i="12" s="1"/>
  <c r="I474" i="12" a="1"/>
  <c r="I474" i="12" s="1"/>
  <c r="I475" i="12" a="1"/>
  <c r="I475" i="12" s="1"/>
  <c r="I476" i="12" a="1"/>
  <c r="I476" i="12" s="1"/>
  <c r="I477" i="12" a="1"/>
  <c r="I477" i="12" s="1"/>
  <c r="I478" i="12" a="1"/>
  <c r="I478" i="12" s="1"/>
  <c r="I479" i="12" a="1"/>
  <c r="I479" i="12" s="1"/>
  <c r="I480" i="12" a="1"/>
  <c r="I480" i="12" s="1"/>
  <c r="I481" i="12" a="1"/>
  <c r="I481" i="12" s="1"/>
  <c r="I482" i="12" a="1"/>
  <c r="I482" i="12" s="1"/>
  <c r="I483" i="12" a="1"/>
  <c r="I483" i="12" s="1"/>
  <c r="I484" i="12" a="1"/>
  <c r="I484" i="12" s="1"/>
  <c r="I485" i="12" a="1"/>
  <c r="I485" i="12" s="1"/>
  <c r="I486" i="12" a="1"/>
  <c r="I486" i="12" s="1"/>
  <c r="I487" i="12" a="1"/>
  <c r="I487" i="12" s="1"/>
  <c r="I488" i="12" a="1"/>
  <c r="I488" i="12" s="1"/>
  <c r="I489" i="12" a="1"/>
  <c r="I489" i="12" s="1"/>
  <c r="I490" i="12" a="1"/>
  <c r="I490" i="12" s="1"/>
  <c r="I491" i="12" a="1"/>
  <c r="I491" i="12" s="1"/>
  <c r="I492" i="12" a="1"/>
  <c r="I492" i="12" s="1"/>
  <c r="I493" i="12" a="1"/>
  <c r="I493" i="12" s="1"/>
  <c r="I494" i="12" a="1"/>
  <c r="I494" i="12" s="1"/>
  <c r="I495" i="12" a="1"/>
  <c r="I495" i="12" s="1"/>
  <c r="I496" i="12" a="1"/>
  <c r="I496" i="12" s="1"/>
  <c r="I497" i="12" a="1"/>
  <c r="I497" i="12" s="1"/>
  <c r="I498" i="12" a="1"/>
  <c r="I498" i="12" s="1"/>
  <c r="I499" i="12" a="1"/>
  <c r="I499" i="12" s="1"/>
  <c r="I500" i="12" a="1"/>
  <c r="I500" i="12" s="1"/>
  <c r="I501" i="12" a="1"/>
  <c r="I501" i="12" s="1"/>
  <c r="I502" i="12" a="1"/>
  <c r="I502" i="12" s="1"/>
  <c r="I503" i="12" a="1"/>
  <c r="I503" i="12" s="1"/>
  <c r="I504" i="12" a="1"/>
  <c r="I504" i="12" s="1"/>
  <c r="I505" i="12" a="1"/>
  <c r="I505" i="12" s="1"/>
  <c r="I506" i="12" a="1"/>
  <c r="I506" i="12" s="1"/>
  <c r="I507" i="12" a="1"/>
  <c r="I507" i="12" s="1"/>
  <c r="I508" i="12" a="1"/>
  <c r="I508" i="12" s="1"/>
  <c r="I509" i="12" a="1"/>
  <c r="I509" i="12" s="1"/>
  <c r="I510" i="12" a="1"/>
  <c r="I510" i="12" s="1"/>
  <c r="I511" i="12" a="1"/>
  <c r="I511" i="12" s="1"/>
  <c r="I512" i="12" a="1"/>
  <c r="I512" i="12" s="1"/>
  <c r="I513" i="12" a="1"/>
  <c r="I513" i="12" s="1"/>
  <c r="I514" i="12" a="1"/>
  <c r="I514" i="12" s="1"/>
  <c r="I515" i="12" a="1"/>
  <c r="I515" i="12" s="1"/>
  <c r="I516" i="12" a="1"/>
  <c r="I516" i="12" s="1"/>
  <c r="I517" i="12" a="1"/>
  <c r="I517" i="12" s="1"/>
  <c r="I518" i="12" a="1"/>
  <c r="I518" i="12" s="1"/>
  <c r="I519" i="12" a="1"/>
  <c r="I519" i="12" s="1"/>
  <c r="I520" i="12" a="1"/>
  <c r="I520" i="12" s="1"/>
  <c r="I521" i="12" a="1"/>
  <c r="I521" i="12" s="1"/>
  <c r="I522" i="12" a="1"/>
  <c r="I522" i="12" s="1"/>
  <c r="I523" i="12" a="1"/>
  <c r="I523" i="12" s="1"/>
  <c r="I524" i="12" a="1"/>
  <c r="I524" i="12" s="1"/>
  <c r="I525" i="12" a="1"/>
  <c r="I525" i="12" s="1"/>
  <c r="I526" i="12" a="1"/>
  <c r="I526" i="12" s="1"/>
  <c r="I527" i="12" a="1"/>
  <c r="I527" i="12" s="1"/>
  <c r="I528" i="12" a="1"/>
  <c r="I528" i="12" s="1"/>
  <c r="I529" i="12" a="1"/>
  <c r="I529" i="12" s="1"/>
  <c r="I530" i="12" a="1"/>
  <c r="I530" i="12" s="1"/>
  <c r="I531" i="12" a="1"/>
  <c r="I531" i="12" s="1"/>
  <c r="I532" i="12" a="1"/>
  <c r="I532" i="12" s="1"/>
  <c r="I533" i="12" a="1"/>
  <c r="I533" i="12" s="1"/>
  <c r="I534" i="12" a="1"/>
  <c r="I534" i="12" s="1"/>
  <c r="I535" i="12" a="1"/>
  <c r="I535" i="12" s="1"/>
  <c r="I536" i="12" a="1"/>
  <c r="I536" i="12" s="1"/>
  <c r="I537" i="12" a="1"/>
  <c r="I537" i="12" s="1"/>
  <c r="I538" i="12" a="1"/>
  <c r="I538" i="12" s="1"/>
  <c r="I539" i="12" a="1"/>
  <c r="I539" i="12" s="1"/>
  <c r="I540" i="12" a="1"/>
  <c r="I540" i="12" s="1"/>
  <c r="I541" i="12" a="1"/>
  <c r="I541" i="12" s="1"/>
  <c r="I542" i="12" a="1"/>
  <c r="I542" i="12" s="1"/>
  <c r="I543" i="12" a="1"/>
  <c r="I543" i="12" s="1"/>
  <c r="I544" i="12" a="1"/>
  <c r="I544" i="12" s="1"/>
  <c r="I545" i="12" a="1"/>
  <c r="I545" i="12" s="1"/>
  <c r="I546" i="12" a="1"/>
  <c r="I546" i="12" s="1"/>
  <c r="I547" i="12" a="1"/>
  <c r="I547" i="12" s="1"/>
  <c r="I548" i="12" a="1"/>
  <c r="I548" i="12" s="1"/>
  <c r="I549" i="12" a="1"/>
  <c r="I549" i="12" s="1"/>
  <c r="I550" i="12" a="1"/>
  <c r="I550" i="12" s="1"/>
  <c r="I551" i="12" a="1"/>
  <c r="I551" i="12" s="1"/>
  <c r="I552" i="12" a="1"/>
  <c r="I552" i="12" s="1"/>
  <c r="I553" i="12" a="1"/>
  <c r="I553" i="12" s="1"/>
  <c r="I554" i="12" a="1"/>
  <c r="I554" i="12" s="1"/>
  <c r="I555" i="12" a="1"/>
  <c r="I555" i="12" s="1"/>
  <c r="I556" i="12" a="1"/>
  <c r="I556" i="12" s="1"/>
  <c r="I557" i="12" a="1"/>
  <c r="I557" i="12" s="1"/>
  <c r="I558" i="12" a="1"/>
  <c r="I558" i="12" s="1"/>
  <c r="I559" i="12" a="1"/>
  <c r="I559" i="12" s="1"/>
  <c r="I560" i="12" a="1"/>
  <c r="I560" i="12" s="1"/>
  <c r="I561" i="12" a="1"/>
  <c r="I561" i="12" s="1"/>
  <c r="I562" i="12" a="1"/>
  <c r="I562" i="12" s="1"/>
  <c r="I563" i="12" a="1"/>
  <c r="I563" i="12" s="1"/>
  <c r="I564" i="12" a="1"/>
  <c r="I564" i="12" s="1"/>
  <c r="I565" i="12" a="1"/>
  <c r="I565" i="12" s="1"/>
  <c r="I566" i="12" a="1"/>
  <c r="I566" i="12" s="1"/>
  <c r="I567" i="12" a="1"/>
  <c r="I567" i="12" s="1"/>
  <c r="I568" i="12" a="1"/>
  <c r="I568" i="12" s="1"/>
  <c r="I569" i="12" a="1"/>
  <c r="I569" i="12" s="1"/>
  <c r="I570" i="12" a="1"/>
  <c r="I570" i="12" s="1"/>
  <c r="I571" i="12" a="1"/>
  <c r="I571" i="12" s="1"/>
  <c r="I572" i="12" a="1"/>
  <c r="I572" i="12" s="1"/>
  <c r="I573" i="12" a="1"/>
  <c r="I573" i="12" s="1"/>
  <c r="I574" i="12" a="1"/>
  <c r="I574" i="12" s="1"/>
  <c r="I575" i="12" a="1"/>
  <c r="I575" i="12" s="1"/>
  <c r="I576" i="12" a="1"/>
  <c r="I576" i="12" s="1"/>
  <c r="I577" i="12" a="1"/>
  <c r="I577" i="12" s="1"/>
  <c r="I578" i="12" a="1"/>
  <c r="I578" i="12" s="1"/>
  <c r="I579" i="12" a="1"/>
  <c r="I579" i="12" s="1"/>
  <c r="I580" i="12" a="1"/>
  <c r="I580" i="12" s="1"/>
  <c r="I581" i="12" a="1"/>
  <c r="I581" i="12" s="1"/>
  <c r="I582" i="12" a="1"/>
  <c r="I582" i="12" s="1"/>
  <c r="I583" i="12" a="1"/>
  <c r="I583" i="12" s="1"/>
  <c r="I584" i="12" a="1"/>
  <c r="I584" i="12" s="1"/>
  <c r="I585" i="12" a="1"/>
  <c r="I585" i="12" s="1"/>
  <c r="I586" i="12" a="1"/>
  <c r="I586" i="12" s="1"/>
  <c r="I587" i="12" a="1"/>
  <c r="I587" i="12" s="1"/>
  <c r="I588" i="12" a="1"/>
  <c r="I588" i="12" s="1"/>
  <c r="I589" i="12" a="1"/>
  <c r="I589" i="12" s="1"/>
  <c r="I590" i="12" a="1"/>
  <c r="I590" i="12" s="1"/>
  <c r="I591" i="12" a="1"/>
  <c r="I591" i="12" s="1"/>
  <c r="I592" i="12" a="1"/>
  <c r="I592" i="12" s="1"/>
  <c r="I593" i="12" a="1"/>
  <c r="I593" i="12" s="1"/>
  <c r="I594" i="12" a="1"/>
  <c r="I594" i="12" s="1"/>
  <c r="I595" i="12" a="1"/>
  <c r="I595" i="12" s="1"/>
  <c r="I596" i="12" a="1"/>
  <c r="I596" i="12" s="1"/>
  <c r="I597" i="12" a="1"/>
  <c r="I597" i="12" s="1"/>
  <c r="I598" i="12" a="1"/>
  <c r="I598" i="12" s="1"/>
  <c r="I599" i="12" a="1"/>
  <c r="I599" i="12" s="1"/>
  <c r="I600" i="12" a="1"/>
  <c r="I600" i="12" s="1"/>
  <c r="I601" i="12" a="1"/>
  <c r="I601" i="12" s="1"/>
  <c r="I602" i="12" a="1"/>
  <c r="I602" i="12" s="1"/>
  <c r="I603" i="12" a="1"/>
  <c r="I603" i="12" s="1"/>
  <c r="I604" i="12" a="1"/>
  <c r="I604" i="12" s="1"/>
  <c r="I605" i="12" a="1"/>
  <c r="I605" i="12" s="1"/>
  <c r="I606" i="12" a="1"/>
  <c r="I606" i="12" s="1"/>
  <c r="I607" i="12" a="1"/>
  <c r="I607" i="12" s="1"/>
  <c r="I608" i="12" a="1"/>
  <c r="I608" i="12" s="1"/>
  <c r="I609" i="12" a="1"/>
  <c r="I609" i="12" s="1"/>
  <c r="I610" i="12" a="1"/>
  <c r="I610" i="12" s="1"/>
  <c r="I611" i="12" a="1"/>
  <c r="I611" i="12" s="1"/>
  <c r="I612" i="12" a="1"/>
  <c r="I612" i="12" s="1"/>
  <c r="I613" i="12" a="1"/>
  <c r="I613" i="12" s="1"/>
  <c r="I614" i="12" a="1"/>
  <c r="I614" i="12" s="1"/>
  <c r="I615" i="12" a="1"/>
  <c r="I615" i="12" s="1"/>
  <c r="I616" i="12" a="1"/>
  <c r="I616" i="12" s="1"/>
  <c r="I617" i="12" a="1"/>
  <c r="I617" i="12" s="1"/>
  <c r="I618" i="12" a="1"/>
  <c r="I618" i="12" s="1"/>
  <c r="I619" i="12" a="1"/>
  <c r="I619" i="12" s="1"/>
  <c r="I620" i="12" a="1"/>
  <c r="I620" i="12" s="1"/>
  <c r="I621" i="12" a="1"/>
  <c r="I621" i="12" s="1"/>
  <c r="I622" i="12" a="1"/>
  <c r="I622" i="12" s="1"/>
  <c r="I623" i="12" a="1"/>
  <c r="I623" i="12" s="1"/>
  <c r="I624" i="12" a="1"/>
  <c r="I624" i="12" s="1"/>
  <c r="I625" i="12" a="1"/>
  <c r="I625" i="12" s="1"/>
  <c r="I626" i="12" a="1"/>
  <c r="I626" i="12" s="1"/>
  <c r="I627" i="12" a="1"/>
  <c r="I627" i="12" s="1"/>
  <c r="I628" i="12" a="1"/>
  <c r="I628" i="12" s="1"/>
  <c r="I629" i="12" a="1"/>
  <c r="I629" i="12" s="1"/>
  <c r="I630" i="12" a="1"/>
  <c r="I630" i="12" s="1"/>
  <c r="I631" i="12" a="1"/>
  <c r="I631" i="12" s="1"/>
  <c r="I632" i="12" a="1"/>
  <c r="I632" i="12" s="1"/>
  <c r="I633" i="12" a="1"/>
  <c r="I633" i="12" s="1"/>
  <c r="I634" i="12" a="1"/>
  <c r="I634" i="12" s="1"/>
  <c r="I635" i="12" a="1"/>
  <c r="I635" i="12" s="1"/>
  <c r="I636" i="12" a="1"/>
  <c r="I636" i="12" s="1"/>
  <c r="I637" i="12" a="1"/>
  <c r="I637" i="12" s="1"/>
  <c r="I638" i="12" a="1"/>
  <c r="I638" i="12" s="1"/>
  <c r="I639" i="12" a="1"/>
  <c r="I639" i="12" s="1"/>
  <c r="I640" i="12" a="1"/>
  <c r="I640" i="12" s="1"/>
  <c r="I641" i="12" a="1"/>
  <c r="I641" i="12" s="1"/>
  <c r="I642" i="12" a="1"/>
  <c r="I642" i="12" s="1"/>
  <c r="I643" i="12" a="1"/>
  <c r="I643" i="12" s="1"/>
  <c r="I644" i="12" a="1"/>
  <c r="I644" i="12" s="1"/>
  <c r="I645" i="12" a="1"/>
  <c r="I645" i="12" s="1"/>
  <c r="I646" i="12" a="1"/>
  <c r="I646" i="12" s="1"/>
  <c r="I647" i="12" a="1"/>
  <c r="I647" i="12" s="1"/>
  <c r="I648" i="12" a="1"/>
  <c r="I648" i="12" s="1"/>
  <c r="I649" i="12" a="1"/>
  <c r="I649" i="12" s="1"/>
  <c r="I650" i="12" a="1"/>
  <c r="I650" i="12" s="1"/>
  <c r="I651" i="12" a="1"/>
  <c r="I651" i="12" s="1"/>
  <c r="I652" i="12" a="1"/>
  <c r="I652" i="12" s="1"/>
  <c r="I653" i="12" a="1"/>
  <c r="I653" i="12" s="1"/>
  <c r="I654" i="12" a="1"/>
  <c r="I654" i="12" s="1"/>
  <c r="I655" i="12" a="1"/>
  <c r="I655" i="12" s="1"/>
  <c r="I656" i="12" a="1"/>
  <c r="I656" i="12" s="1"/>
  <c r="I657" i="12" a="1"/>
  <c r="I657" i="12" s="1"/>
  <c r="I658" i="12" a="1"/>
  <c r="I658" i="12" s="1"/>
  <c r="I659" i="12" a="1"/>
  <c r="I659" i="12" s="1"/>
  <c r="I660" i="12" a="1"/>
  <c r="I660" i="12" s="1"/>
  <c r="I661" i="12" a="1"/>
  <c r="I661" i="12" s="1"/>
  <c r="I662" i="12" a="1"/>
  <c r="I662" i="12" s="1"/>
  <c r="I663" i="12" a="1"/>
  <c r="I663" i="12" s="1"/>
  <c r="I664" i="12" a="1"/>
  <c r="I664" i="12" s="1"/>
  <c r="I665" i="12" a="1"/>
  <c r="I665" i="12" s="1"/>
  <c r="I666" i="12" a="1"/>
  <c r="I666" i="12" s="1"/>
  <c r="I667" i="12" a="1"/>
  <c r="I667" i="12" s="1"/>
  <c r="I668" i="12" a="1"/>
  <c r="I668" i="12" s="1"/>
  <c r="I669" i="12" a="1"/>
  <c r="I669" i="12" s="1"/>
  <c r="I670" i="12" a="1"/>
  <c r="I670" i="12" s="1"/>
  <c r="I671" i="12" a="1"/>
  <c r="I671" i="12" s="1"/>
  <c r="I672" i="12" a="1"/>
  <c r="I672" i="12" s="1"/>
  <c r="I673" i="12" a="1"/>
  <c r="I673" i="12" s="1"/>
  <c r="I674" i="12" a="1"/>
  <c r="I674" i="12" s="1"/>
  <c r="I675" i="12" a="1"/>
  <c r="I675" i="12" s="1"/>
  <c r="I676" i="12" a="1"/>
  <c r="I676" i="12" s="1"/>
  <c r="I677" i="12" a="1"/>
  <c r="I677" i="12" s="1"/>
  <c r="I678" i="12" a="1"/>
  <c r="I678" i="12" s="1"/>
  <c r="I679" i="12" a="1"/>
  <c r="I679" i="12" s="1"/>
  <c r="I680" i="12" a="1"/>
  <c r="I680" i="12" s="1"/>
  <c r="I681" i="12" a="1"/>
  <c r="I681" i="12" s="1"/>
  <c r="I682" i="12" a="1"/>
  <c r="I682" i="12" s="1"/>
  <c r="I683" i="12" a="1"/>
  <c r="I683" i="12" s="1"/>
  <c r="I684" i="12" a="1"/>
  <c r="I684" i="12" s="1"/>
  <c r="I685" i="12" a="1"/>
  <c r="I685" i="12" s="1"/>
  <c r="I686" i="12" a="1"/>
  <c r="I686" i="12" s="1"/>
  <c r="I687" i="12" a="1"/>
  <c r="I687" i="12" s="1"/>
  <c r="I688" i="12" a="1"/>
  <c r="I688" i="12" s="1"/>
  <c r="I689" i="12" a="1"/>
  <c r="I689" i="12" s="1"/>
  <c r="I690" i="12" a="1"/>
  <c r="I690" i="12" s="1"/>
  <c r="I691" i="12" a="1"/>
  <c r="I691" i="12" s="1"/>
  <c r="I692" i="12" a="1"/>
  <c r="I692" i="12" s="1"/>
  <c r="I693" i="12" a="1"/>
  <c r="I693" i="12" s="1"/>
  <c r="I694" i="12" a="1"/>
  <c r="I694" i="12" s="1"/>
  <c r="I695" i="12" a="1"/>
  <c r="I695" i="12" s="1"/>
  <c r="I696" i="12" a="1"/>
  <c r="I696" i="12" s="1"/>
  <c r="I697" i="12" a="1"/>
  <c r="I697" i="12" s="1"/>
  <c r="I698" i="12" a="1"/>
  <c r="I698" i="12" s="1"/>
  <c r="I699" i="12" a="1"/>
  <c r="I699" i="12" s="1"/>
  <c r="I700" i="12" a="1"/>
  <c r="I700" i="12" s="1"/>
  <c r="I701" i="12" a="1"/>
  <c r="I701" i="12" s="1"/>
  <c r="I702" i="12" a="1"/>
  <c r="I702" i="12" s="1"/>
  <c r="I703" i="12" a="1"/>
  <c r="I703" i="12" s="1"/>
  <c r="I704" i="12" a="1"/>
  <c r="I704" i="12" s="1"/>
  <c r="I705" i="12" a="1"/>
  <c r="I705" i="12" s="1"/>
  <c r="I706" i="12" a="1"/>
  <c r="I706" i="12" s="1"/>
  <c r="I707" i="12" a="1"/>
  <c r="I707" i="12" s="1"/>
  <c r="I708" i="12" a="1"/>
  <c r="I708" i="12" s="1"/>
  <c r="I709" i="12" a="1"/>
  <c r="I709" i="12" s="1"/>
  <c r="I710" i="12" a="1"/>
  <c r="I710" i="12" s="1"/>
  <c r="I711" i="12" a="1"/>
  <c r="I711" i="12" s="1"/>
  <c r="I712" i="12" a="1"/>
  <c r="I712" i="12" s="1"/>
  <c r="I713" i="12" a="1"/>
  <c r="I713" i="12" s="1"/>
  <c r="I714" i="12" a="1"/>
  <c r="I714" i="12" s="1"/>
  <c r="I715" i="12" a="1"/>
  <c r="I715" i="12" s="1"/>
  <c r="I716" i="12" a="1"/>
  <c r="I716" i="12" s="1"/>
  <c r="I717" i="12" a="1"/>
  <c r="I717" i="12" s="1"/>
  <c r="I718" i="12" a="1"/>
  <c r="I718" i="12" s="1"/>
  <c r="I719" i="12" a="1"/>
  <c r="I719" i="12" s="1"/>
  <c r="I720" i="12" a="1"/>
  <c r="I720" i="12" s="1"/>
  <c r="I721" i="12" a="1"/>
  <c r="I721" i="12" s="1"/>
  <c r="I722" i="12" a="1"/>
  <c r="I722" i="12" s="1"/>
  <c r="I723" i="12" a="1"/>
  <c r="I723" i="12" s="1"/>
  <c r="I724" i="12" a="1"/>
  <c r="I724" i="12" s="1"/>
  <c r="I725" i="12" a="1"/>
  <c r="I725" i="12" s="1"/>
  <c r="I726" i="12" a="1"/>
  <c r="I726" i="12" s="1"/>
  <c r="I727" i="12" a="1"/>
  <c r="I727" i="12" s="1"/>
  <c r="I728" i="12" a="1"/>
  <c r="I728" i="12" s="1"/>
  <c r="I729" i="12" a="1"/>
  <c r="I729" i="12" s="1"/>
  <c r="I730" i="12" a="1"/>
  <c r="I730" i="12" s="1"/>
  <c r="I731" i="12" a="1"/>
  <c r="I731" i="12" s="1"/>
  <c r="I732" i="12" a="1"/>
  <c r="I732" i="12" s="1"/>
  <c r="I733" i="12" a="1"/>
  <c r="I733" i="12" s="1"/>
  <c r="I734" i="12" a="1"/>
  <c r="I734" i="12" s="1"/>
  <c r="I735" i="12" a="1"/>
  <c r="I735" i="12" s="1"/>
  <c r="I736" i="12" a="1"/>
  <c r="I736" i="12" s="1"/>
  <c r="I737" i="12" a="1"/>
  <c r="I737" i="12" s="1"/>
  <c r="I738" i="12" a="1"/>
  <c r="I738" i="12" s="1"/>
  <c r="I739" i="12" a="1"/>
  <c r="I739" i="12" s="1"/>
  <c r="I740" i="12" a="1"/>
  <c r="I740" i="12" s="1"/>
  <c r="I741" i="12" a="1"/>
  <c r="I741" i="12" s="1"/>
  <c r="I742" i="12" a="1"/>
  <c r="I742" i="12" s="1"/>
  <c r="I743" i="12" a="1"/>
  <c r="I743" i="12" s="1"/>
  <c r="I744" i="12" a="1"/>
  <c r="I744" i="12" s="1"/>
  <c r="I745" i="12" a="1"/>
  <c r="I745" i="12" s="1"/>
  <c r="I746" i="12" a="1"/>
  <c r="I746" i="12" s="1"/>
  <c r="I747" i="12" a="1"/>
  <c r="I747" i="12" s="1"/>
  <c r="I748" i="12" a="1"/>
  <c r="I748" i="12" s="1"/>
  <c r="I749" i="12" a="1"/>
  <c r="I749" i="12" s="1"/>
  <c r="I750" i="12" a="1"/>
  <c r="I750" i="12" s="1"/>
  <c r="I751" i="12" a="1"/>
  <c r="I751" i="12" s="1"/>
  <c r="I752" i="12" a="1"/>
  <c r="I752" i="12" s="1"/>
  <c r="I753" i="12" a="1"/>
  <c r="I753" i="12" s="1"/>
  <c r="I754" i="12" a="1"/>
  <c r="I754" i="12" s="1"/>
  <c r="I755" i="12" a="1"/>
  <c r="I755" i="12" s="1"/>
  <c r="I756" i="12" a="1"/>
  <c r="I756" i="12" s="1"/>
  <c r="I757" i="12" a="1"/>
  <c r="I757" i="12" s="1"/>
  <c r="I758" i="12" a="1"/>
  <c r="I758" i="12" s="1"/>
  <c r="I759" i="12" a="1"/>
  <c r="I759" i="12" s="1"/>
  <c r="I760" i="12" a="1"/>
  <c r="I760" i="12" s="1"/>
  <c r="I761" i="12" a="1"/>
  <c r="I761" i="12" s="1"/>
  <c r="I762" i="12" a="1"/>
  <c r="I762" i="12" s="1"/>
  <c r="I763" i="12" a="1"/>
  <c r="I763" i="12" s="1"/>
  <c r="I764" i="12" a="1"/>
  <c r="I764" i="12" s="1"/>
  <c r="I765" i="12" a="1"/>
  <c r="I765" i="12" s="1"/>
  <c r="I766" i="12" a="1"/>
  <c r="I766" i="12" s="1"/>
  <c r="I767" i="12" a="1"/>
  <c r="I767" i="12" s="1"/>
  <c r="I768" i="12" a="1"/>
  <c r="I768" i="12" s="1"/>
  <c r="I769" i="12" a="1"/>
  <c r="I769" i="12" s="1"/>
  <c r="I770" i="12" a="1"/>
  <c r="I770" i="12" s="1"/>
  <c r="I771" i="12" a="1"/>
  <c r="I771" i="12" s="1"/>
  <c r="I772" i="12" a="1"/>
  <c r="I772" i="12" s="1"/>
  <c r="I773" i="12" a="1"/>
  <c r="I773" i="12" s="1"/>
  <c r="I774" i="12" a="1"/>
  <c r="I774" i="12" s="1"/>
  <c r="I775" i="12" a="1"/>
  <c r="I775" i="12" s="1"/>
  <c r="I776" i="12" a="1"/>
  <c r="I776" i="12" s="1"/>
  <c r="I777" i="12" a="1"/>
  <c r="I777" i="12" s="1"/>
  <c r="I778" i="12" a="1"/>
  <c r="I778" i="12" s="1"/>
  <c r="I779" i="12" a="1"/>
  <c r="I779" i="12" s="1"/>
  <c r="I780" i="12" a="1"/>
  <c r="I780" i="12" s="1"/>
  <c r="I781" i="12" a="1"/>
  <c r="I781" i="12" s="1"/>
  <c r="I782" i="12" a="1"/>
  <c r="I782" i="12" s="1"/>
  <c r="I783" i="12" a="1"/>
  <c r="I783" i="12" s="1"/>
  <c r="I784" i="12" a="1"/>
  <c r="I784" i="12" s="1"/>
  <c r="I785" i="12" a="1"/>
  <c r="I785" i="12" s="1"/>
  <c r="I786" i="12" a="1"/>
  <c r="I786" i="12" s="1"/>
  <c r="I787" i="12" a="1"/>
  <c r="I787" i="12" s="1"/>
  <c r="I788" i="12" a="1"/>
  <c r="I788" i="12" s="1"/>
  <c r="I789" i="12" a="1"/>
  <c r="I789" i="12" s="1"/>
  <c r="I790" i="12" a="1"/>
  <c r="I790" i="12" s="1"/>
  <c r="I791" i="12" a="1"/>
  <c r="I791" i="12" s="1"/>
  <c r="I792" i="12" a="1"/>
  <c r="I792" i="12" s="1"/>
  <c r="I793" i="12" a="1"/>
  <c r="I793" i="12" s="1"/>
  <c r="I794" i="12" a="1"/>
  <c r="I794" i="12" s="1"/>
  <c r="I795" i="12" a="1"/>
  <c r="I795" i="12" s="1"/>
  <c r="I796" i="12" a="1"/>
  <c r="I796" i="12" s="1"/>
  <c r="I797" i="12" a="1"/>
  <c r="I797" i="12" s="1"/>
  <c r="I798" i="12" a="1"/>
  <c r="I798" i="12" s="1"/>
  <c r="I799" i="12" a="1"/>
  <c r="I799" i="12" s="1"/>
  <c r="I800" i="12" a="1"/>
  <c r="I800" i="12" s="1"/>
  <c r="I801" i="12" a="1"/>
  <c r="I801" i="12" s="1"/>
  <c r="I802" i="12" a="1"/>
  <c r="I802" i="12" s="1"/>
  <c r="I803" i="12" a="1"/>
  <c r="I803" i="12" s="1"/>
  <c r="I804" i="12" a="1"/>
  <c r="I804" i="12" s="1"/>
  <c r="I805" i="12" a="1"/>
  <c r="I805" i="12" s="1"/>
  <c r="I806" i="12" a="1"/>
  <c r="I806" i="12" s="1"/>
  <c r="I807" i="12" a="1"/>
  <c r="I807" i="12" s="1"/>
  <c r="I808" i="12" a="1"/>
  <c r="I808" i="12" s="1"/>
  <c r="I809" i="12" a="1"/>
  <c r="I809" i="12" s="1"/>
  <c r="I810" i="12" a="1"/>
  <c r="I810" i="12" s="1"/>
  <c r="I811" i="12" a="1"/>
  <c r="I811" i="12" s="1"/>
  <c r="I812" i="12" a="1"/>
  <c r="I812" i="12" s="1"/>
  <c r="I813" i="12" a="1"/>
  <c r="I813" i="12" s="1"/>
  <c r="I814" i="12" a="1"/>
  <c r="I814" i="12" s="1"/>
  <c r="I815" i="12" a="1"/>
  <c r="I815" i="12" s="1"/>
  <c r="I816" i="12" a="1"/>
  <c r="I816" i="12" s="1"/>
  <c r="I817" i="12" a="1"/>
  <c r="I817" i="12" s="1"/>
  <c r="I818" i="12" a="1"/>
  <c r="I818" i="12" s="1"/>
  <c r="I819" i="12" a="1"/>
  <c r="I819" i="12" s="1"/>
  <c r="I820" i="12" a="1"/>
  <c r="I820" i="12" s="1"/>
  <c r="I821" i="12" a="1"/>
  <c r="I821" i="12" s="1"/>
  <c r="I822" i="12" a="1"/>
  <c r="I822" i="12" s="1"/>
  <c r="I823" i="12" a="1"/>
  <c r="I823" i="12" s="1"/>
  <c r="I824" i="12" a="1"/>
  <c r="I824" i="12" s="1"/>
  <c r="I825" i="12" a="1"/>
  <c r="I825" i="12" s="1"/>
  <c r="I826" i="12" a="1"/>
  <c r="I826" i="12" s="1"/>
  <c r="I827" i="12" a="1"/>
  <c r="I827" i="12" s="1"/>
  <c r="I828" i="12" a="1"/>
  <c r="I828" i="12" s="1"/>
  <c r="I829" i="12" a="1"/>
  <c r="I829" i="12" s="1"/>
  <c r="I830" i="12" a="1"/>
  <c r="I830" i="12" s="1"/>
  <c r="I831" i="12" a="1"/>
  <c r="I831" i="12" s="1"/>
  <c r="I832" i="12" a="1"/>
  <c r="I832" i="12" s="1"/>
  <c r="I833" i="12" a="1"/>
  <c r="I833" i="12" s="1"/>
  <c r="I834" i="12" a="1"/>
  <c r="I834" i="12" s="1"/>
  <c r="I835" i="12" a="1"/>
  <c r="I835" i="12" s="1"/>
  <c r="I836" i="12" a="1"/>
  <c r="I836" i="12" s="1"/>
  <c r="I837" i="12" a="1"/>
  <c r="I837" i="12" s="1"/>
  <c r="I838" i="12" a="1"/>
  <c r="I838" i="12" s="1"/>
  <c r="I839" i="12" a="1"/>
  <c r="I839" i="12" s="1"/>
  <c r="I840" i="12" a="1"/>
  <c r="I840" i="12" s="1"/>
  <c r="I841" i="12" a="1"/>
  <c r="I841" i="12" s="1"/>
  <c r="I842" i="12" a="1"/>
  <c r="I842" i="12" s="1"/>
  <c r="I843" i="12" a="1"/>
  <c r="I843" i="12" s="1"/>
  <c r="I844" i="12" a="1"/>
  <c r="I844" i="12" s="1"/>
  <c r="I845" i="12" a="1"/>
  <c r="I845" i="12" s="1"/>
  <c r="I846" i="12" a="1"/>
  <c r="I846" i="12" s="1"/>
  <c r="I847" i="12" a="1"/>
  <c r="I847" i="12" s="1"/>
  <c r="I848" i="12" a="1"/>
  <c r="I848" i="12" s="1"/>
  <c r="I849" i="12" a="1"/>
  <c r="I849" i="12" s="1"/>
  <c r="I850" i="12" a="1"/>
  <c r="I850" i="12" s="1"/>
  <c r="I851" i="12" a="1"/>
  <c r="I851" i="12" s="1"/>
  <c r="I852" i="12" a="1"/>
  <c r="I852" i="12" s="1"/>
  <c r="I853" i="12" a="1"/>
  <c r="I853" i="12" s="1"/>
  <c r="I854" i="12" a="1"/>
  <c r="I854" i="12" s="1"/>
  <c r="I855" i="12" a="1"/>
  <c r="I855" i="12" s="1"/>
  <c r="I856" i="12" a="1"/>
  <c r="I856" i="12" s="1"/>
  <c r="I857" i="12" a="1"/>
  <c r="I857" i="12" s="1"/>
  <c r="I858" i="12" a="1"/>
  <c r="I858" i="12" s="1"/>
  <c r="I859" i="12" a="1"/>
  <c r="I859" i="12" s="1"/>
  <c r="I860" i="12" a="1"/>
  <c r="I860" i="12" s="1"/>
  <c r="I861" i="12" a="1"/>
  <c r="I861" i="12" s="1"/>
  <c r="I862" i="12" a="1"/>
  <c r="I862" i="12" s="1"/>
  <c r="I863" i="12" a="1"/>
  <c r="I863" i="12" s="1"/>
  <c r="I864" i="12" a="1"/>
  <c r="I864" i="12" s="1"/>
  <c r="I865" i="12" a="1"/>
  <c r="I865" i="12" s="1"/>
  <c r="I866" i="12" a="1"/>
  <c r="I866" i="12" s="1"/>
  <c r="I867" i="12" a="1"/>
  <c r="I867" i="12" s="1"/>
  <c r="I868" i="12" a="1"/>
  <c r="I868" i="12" s="1"/>
  <c r="I869" i="12" a="1"/>
  <c r="I869" i="12" s="1"/>
  <c r="I870" i="12" a="1"/>
  <c r="I870" i="12" s="1"/>
  <c r="I871" i="12" a="1"/>
  <c r="I871" i="12" s="1"/>
  <c r="I872" i="12" a="1"/>
  <c r="I872" i="12" s="1"/>
  <c r="I873" i="12" a="1"/>
  <c r="I873" i="12" s="1"/>
  <c r="I874" i="12" a="1"/>
  <c r="I874" i="12" s="1"/>
  <c r="I875" i="12" a="1"/>
  <c r="I875" i="12" s="1"/>
  <c r="I876" i="12" a="1"/>
  <c r="I876" i="12" s="1"/>
  <c r="I877" i="12" a="1"/>
  <c r="I877" i="12" s="1"/>
  <c r="I878" i="12" a="1"/>
  <c r="I878" i="12" s="1"/>
  <c r="I879" i="12" a="1"/>
  <c r="I879" i="12" s="1"/>
  <c r="I880" i="12" a="1"/>
  <c r="I880" i="12" s="1"/>
  <c r="I881" i="12" a="1"/>
  <c r="I881" i="12" s="1"/>
  <c r="I882" i="12" a="1"/>
  <c r="I882" i="12" s="1"/>
  <c r="I883" i="12" a="1"/>
  <c r="I883" i="12" s="1"/>
  <c r="I884" i="12" a="1"/>
  <c r="I884" i="12" s="1"/>
  <c r="I885" i="12" a="1"/>
  <c r="I885" i="12" s="1"/>
  <c r="I886" i="12" a="1"/>
  <c r="I886" i="12" s="1"/>
  <c r="I887" i="12" a="1"/>
  <c r="I887" i="12" s="1"/>
  <c r="I888" i="12" a="1"/>
  <c r="I888" i="12" s="1"/>
  <c r="I889" i="12" a="1"/>
  <c r="I889" i="12" s="1"/>
  <c r="I890" i="12" a="1"/>
  <c r="I890" i="12" s="1"/>
  <c r="I891" i="12" a="1"/>
  <c r="I891" i="12" s="1"/>
  <c r="I892" i="12" a="1"/>
  <c r="I892" i="12" s="1"/>
  <c r="I893" i="12" a="1"/>
  <c r="I893" i="12" s="1"/>
  <c r="I894" i="12" a="1"/>
  <c r="I894" i="12" s="1"/>
  <c r="I895" i="12" a="1"/>
  <c r="I895" i="12" s="1"/>
  <c r="I896" i="12" a="1"/>
  <c r="I896" i="12" s="1"/>
  <c r="I897" i="12" a="1"/>
  <c r="I897" i="12" s="1"/>
  <c r="I898" i="12" a="1"/>
  <c r="I898" i="12" s="1"/>
  <c r="I899" i="12" a="1"/>
  <c r="I899" i="12" s="1"/>
  <c r="I900" i="12" a="1"/>
  <c r="I900" i="12" s="1"/>
  <c r="I901" i="12" a="1"/>
  <c r="I901" i="12" s="1"/>
  <c r="I902" i="12" a="1"/>
  <c r="I902" i="12" s="1"/>
  <c r="I903" i="12" a="1"/>
  <c r="I903" i="12" s="1"/>
  <c r="I904" i="12" a="1"/>
  <c r="I904" i="12" s="1"/>
  <c r="I905" i="12" a="1"/>
  <c r="I905" i="12" s="1"/>
  <c r="I906" i="12" a="1"/>
  <c r="I906" i="12" s="1"/>
  <c r="I907" i="12" a="1"/>
  <c r="I907" i="12" s="1"/>
  <c r="I908" i="12" a="1"/>
  <c r="I908" i="12" s="1"/>
  <c r="I909" i="12" a="1"/>
  <c r="I909" i="12" s="1"/>
  <c r="I910" i="12" a="1"/>
  <c r="I910" i="12" s="1"/>
  <c r="I911" i="12" a="1"/>
  <c r="I911" i="12" s="1"/>
  <c r="I912" i="12" a="1"/>
  <c r="I912" i="12" s="1"/>
  <c r="I913" i="12" a="1"/>
  <c r="I913" i="12" s="1"/>
  <c r="I914" i="12" a="1"/>
  <c r="I914" i="12" s="1"/>
  <c r="I915" i="12" a="1"/>
  <c r="I915" i="12" s="1"/>
  <c r="I916" i="12" a="1"/>
  <c r="I916" i="12" s="1"/>
  <c r="I917" i="12" a="1"/>
  <c r="I917" i="12" s="1"/>
  <c r="I918" i="12" a="1"/>
  <c r="I918" i="12" s="1"/>
  <c r="I919" i="12" a="1"/>
  <c r="I919" i="12" s="1"/>
  <c r="I920" i="12" a="1"/>
  <c r="I920" i="12" s="1"/>
  <c r="I921" i="12" a="1"/>
  <c r="I921" i="12" s="1"/>
  <c r="I922" i="12" a="1"/>
  <c r="I922" i="12" s="1"/>
  <c r="I923" i="12" a="1"/>
  <c r="I923" i="12" s="1"/>
  <c r="I924" i="12" a="1"/>
  <c r="I924" i="12" s="1"/>
  <c r="I925" i="12" a="1"/>
  <c r="I925" i="12" s="1"/>
  <c r="I926" i="12" a="1"/>
  <c r="I926" i="12" s="1"/>
  <c r="I927" i="12" a="1"/>
  <c r="I927" i="12" s="1"/>
  <c r="I928" i="12" a="1"/>
  <c r="I928" i="12" s="1"/>
  <c r="I929" i="12" a="1"/>
  <c r="I929" i="12" s="1"/>
  <c r="I930" i="12" a="1"/>
  <c r="I930" i="12" s="1"/>
  <c r="I931" i="12" a="1"/>
  <c r="I931" i="12" s="1"/>
  <c r="I932" i="12" a="1"/>
  <c r="I932" i="12" s="1"/>
  <c r="I933" i="12" a="1"/>
  <c r="I933" i="12" s="1"/>
  <c r="I934" i="12" a="1"/>
  <c r="I934" i="12" s="1"/>
  <c r="I935" i="12" a="1"/>
  <c r="I935" i="12" s="1"/>
  <c r="I936" i="12" a="1"/>
  <c r="I936" i="12" s="1"/>
  <c r="I937" i="12" a="1"/>
  <c r="I937" i="12" s="1"/>
  <c r="I938" i="12" a="1"/>
  <c r="I938" i="12" s="1"/>
  <c r="I939" i="12" a="1"/>
  <c r="I939" i="12" s="1"/>
  <c r="I940" i="12" a="1"/>
  <c r="I940" i="12" s="1"/>
  <c r="I941" i="12" a="1"/>
  <c r="I941" i="12" s="1"/>
  <c r="I942" i="12" a="1"/>
  <c r="I942" i="12" s="1"/>
  <c r="I943" i="12" a="1"/>
  <c r="I943" i="12" s="1"/>
  <c r="I944" i="12" a="1"/>
  <c r="I944" i="12" s="1"/>
  <c r="I945" i="12" a="1"/>
  <c r="I945" i="12" s="1"/>
  <c r="I946" i="12" a="1"/>
  <c r="I946" i="12" s="1"/>
  <c r="I947" i="12" a="1"/>
  <c r="I947" i="12" s="1"/>
  <c r="I948" i="12" a="1"/>
  <c r="I948" i="12" s="1"/>
  <c r="I949" i="12" a="1"/>
  <c r="I949" i="12" s="1"/>
  <c r="I950" i="12" a="1"/>
  <c r="I950" i="12" s="1"/>
  <c r="I951" i="12" a="1"/>
  <c r="I951" i="12" s="1"/>
  <c r="I952" i="12" a="1"/>
  <c r="I952" i="12" s="1"/>
  <c r="I953" i="12" a="1"/>
  <c r="I953" i="12" s="1"/>
  <c r="I954" i="12" a="1"/>
  <c r="I954" i="12" s="1"/>
  <c r="I955" i="12" a="1"/>
  <c r="I955" i="12" s="1"/>
  <c r="I956" i="12" a="1"/>
  <c r="I956" i="12" s="1"/>
  <c r="I957" i="12" a="1"/>
  <c r="I957" i="12" s="1"/>
  <c r="I958" i="12" a="1"/>
  <c r="I958" i="12" s="1"/>
  <c r="I959" i="12" a="1"/>
  <c r="I959" i="12" s="1"/>
  <c r="I960" i="12" a="1"/>
  <c r="I960" i="12" s="1"/>
  <c r="I961" i="12" a="1"/>
  <c r="I961" i="12" s="1"/>
  <c r="I962" i="12" a="1"/>
  <c r="I962" i="12" s="1"/>
  <c r="I963" i="12" a="1"/>
  <c r="I963" i="12" s="1"/>
  <c r="I964" i="12" a="1"/>
  <c r="I964" i="12" s="1"/>
  <c r="I965" i="12" a="1"/>
  <c r="I965" i="12" s="1"/>
  <c r="I966" i="12" a="1"/>
  <c r="I966" i="12" s="1"/>
  <c r="I967" i="12" a="1"/>
  <c r="I967" i="12" s="1"/>
  <c r="I968" i="12" a="1"/>
  <c r="I968" i="12" s="1"/>
  <c r="I969" i="12" a="1"/>
  <c r="I969" i="12" s="1"/>
  <c r="I970" i="12" a="1"/>
  <c r="I970" i="12" s="1"/>
  <c r="I971" i="12" a="1"/>
  <c r="I971" i="12" s="1"/>
  <c r="I972" i="12" a="1"/>
  <c r="I972" i="12" s="1"/>
  <c r="I973" i="12" a="1"/>
  <c r="I973" i="12" s="1"/>
  <c r="I974" i="12" a="1"/>
  <c r="I974" i="12" s="1"/>
  <c r="I975" i="12" a="1"/>
  <c r="I975" i="12" s="1"/>
  <c r="I976" i="12" a="1"/>
  <c r="I976" i="12" s="1"/>
  <c r="I977" i="12" a="1"/>
  <c r="I977" i="12" s="1"/>
  <c r="I978" i="12" a="1"/>
  <c r="I978" i="12" s="1"/>
  <c r="I979" i="12" a="1"/>
  <c r="I979" i="12" s="1"/>
  <c r="I980" i="12" a="1"/>
  <c r="I980" i="12" s="1"/>
  <c r="I981" i="12" a="1"/>
  <c r="I981" i="12" s="1"/>
  <c r="I982" i="12" a="1"/>
  <c r="I982" i="12" s="1"/>
  <c r="I983" i="12" a="1"/>
  <c r="I983" i="12" s="1"/>
  <c r="I984" i="12" a="1"/>
  <c r="I984" i="12" s="1"/>
  <c r="I985" i="12" a="1"/>
  <c r="I985" i="12" s="1"/>
  <c r="I986" i="12" a="1"/>
  <c r="I986" i="12" s="1"/>
  <c r="I987" i="12" a="1"/>
  <c r="I987" i="12" s="1"/>
  <c r="I988" i="12" a="1"/>
  <c r="I988" i="12" s="1"/>
  <c r="I989" i="12" a="1"/>
  <c r="I989" i="12" s="1"/>
  <c r="I990" i="12" a="1"/>
  <c r="I990" i="12" s="1"/>
  <c r="I991" i="12" a="1"/>
  <c r="I991" i="12" s="1"/>
  <c r="I992" i="12" a="1"/>
  <c r="I992" i="12" s="1"/>
  <c r="I993" i="12" a="1"/>
  <c r="I993" i="12" s="1"/>
  <c r="I994" i="12" a="1"/>
  <c r="I994" i="12" s="1"/>
  <c r="I995" i="12" a="1"/>
  <c r="I995" i="12" s="1"/>
  <c r="I996" i="12" a="1"/>
  <c r="I996" i="12" s="1"/>
  <c r="I997" i="12" a="1"/>
  <c r="I997" i="12" s="1"/>
  <c r="I998" i="12" a="1"/>
  <c r="I998" i="12" s="1"/>
  <c r="I999" i="12" a="1"/>
  <c r="I999" i="12" s="1"/>
  <c r="I1000" i="12" a="1"/>
  <c r="I1000" i="12" s="1"/>
  <c r="I1001" i="12" a="1"/>
  <c r="I1001" i="12" s="1"/>
  <c r="I1002" i="12" a="1"/>
  <c r="I1002" i="12" s="1"/>
  <c r="I1003" i="12" a="1"/>
  <c r="I1003" i="12" s="1"/>
  <c r="I1004" i="12" a="1"/>
  <c r="I1004" i="12" s="1"/>
  <c r="I1005" i="12" a="1"/>
  <c r="I1005" i="12" s="1"/>
  <c r="I1006" i="12" a="1"/>
  <c r="I1006" i="12" s="1"/>
  <c r="I1007" i="12" a="1"/>
  <c r="I1007" i="12" s="1"/>
  <c r="I1008" i="12" a="1"/>
  <c r="I1008" i="12" s="1"/>
  <c r="I1009" i="12" a="1"/>
  <c r="I1009" i="12" s="1"/>
  <c r="I1010" i="12" a="1"/>
  <c r="I1010" i="12" s="1"/>
  <c r="I1011" i="12" a="1"/>
  <c r="I1011" i="12" s="1"/>
  <c r="I1012" i="12" a="1"/>
  <c r="I1012" i="12" s="1"/>
  <c r="I1013" i="12" a="1"/>
  <c r="I1013" i="12" s="1"/>
  <c r="I1014" i="12" a="1"/>
  <c r="I1014" i="12" s="1"/>
  <c r="I1015" i="12" a="1"/>
  <c r="I1015" i="12" s="1"/>
  <c r="I1016" i="12" a="1"/>
  <c r="I1016" i="12" s="1"/>
  <c r="I1017" i="12" a="1"/>
  <c r="I1017" i="12" s="1"/>
  <c r="I1018" i="12" a="1"/>
  <c r="I1018" i="12" s="1"/>
  <c r="I1019" i="12" a="1"/>
  <c r="I1019" i="12" s="1"/>
  <c r="I1020" i="12" a="1"/>
  <c r="I1020" i="12" s="1"/>
  <c r="I1021" i="12" a="1"/>
  <c r="I1021" i="12" s="1"/>
  <c r="I1022" i="12" a="1"/>
  <c r="I1022" i="12" s="1"/>
  <c r="I1023" i="12" a="1"/>
  <c r="I1023" i="12" s="1"/>
  <c r="I1024" i="12" a="1"/>
  <c r="I1024" i="12" s="1"/>
  <c r="I1025" i="12" a="1"/>
  <c r="I1025" i="12" s="1"/>
  <c r="I1026" i="12" a="1"/>
  <c r="I1026" i="12" s="1"/>
  <c r="I1027" i="12" a="1"/>
  <c r="I1027" i="12" s="1"/>
  <c r="I1028" i="12" a="1"/>
  <c r="I1028" i="12" s="1"/>
  <c r="I1029" i="12" a="1"/>
  <c r="I1029" i="12" s="1"/>
  <c r="I1030" i="12" a="1"/>
  <c r="I1030" i="12" s="1"/>
  <c r="I1031" i="12" a="1"/>
  <c r="I1031" i="12" s="1"/>
  <c r="I1032" i="12" a="1"/>
  <c r="I1032" i="12" s="1"/>
  <c r="I1033" i="12" a="1"/>
  <c r="I1033" i="12" s="1"/>
  <c r="I1034" i="12" a="1"/>
  <c r="I1034" i="12" s="1"/>
  <c r="I1035" i="12" a="1"/>
  <c r="I1035" i="12" s="1"/>
  <c r="I1036" i="12" a="1"/>
  <c r="I1036" i="12" s="1"/>
  <c r="I1037" i="12" a="1"/>
  <c r="I1037" i="12" s="1"/>
  <c r="I1038" i="12" a="1"/>
  <c r="I1038" i="12" s="1"/>
  <c r="I1039" i="12" a="1"/>
  <c r="I1039" i="12" s="1"/>
  <c r="I1040" i="12" a="1"/>
  <c r="I1040" i="12" s="1"/>
  <c r="I1041" i="12" a="1"/>
  <c r="I1041" i="12" s="1"/>
  <c r="I1042" i="12" a="1"/>
  <c r="I1042" i="12" s="1"/>
  <c r="I1043" i="12" a="1"/>
  <c r="I1043" i="12" s="1"/>
  <c r="I1044" i="12" a="1"/>
  <c r="I1044" i="12" s="1"/>
  <c r="I1045" i="12" a="1"/>
  <c r="I1045" i="12" s="1"/>
  <c r="I1046" i="12" a="1"/>
  <c r="I1046" i="12" s="1"/>
  <c r="I1047" i="12" a="1"/>
  <c r="I1047" i="12" s="1"/>
  <c r="I1048" i="12" a="1"/>
  <c r="I1048" i="12" s="1"/>
  <c r="I1049" i="12" a="1"/>
  <c r="I1049" i="12" s="1"/>
  <c r="I1050" i="12" a="1"/>
  <c r="I1050" i="12" s="1"/>
  <c r="I1051" i="12" a="1"/>
  <c r="I1051" i="12" s="1"/>
  <c r="I1052" i="12" a="1"/>
  <c r="I1052" i="12" s="1"/>
  <c r="I1053" i="12" a="1"/>
  <c r="I1053" i="12" s="1"/>
  <c r="I1054" i="12" a="1"/>
  <c r="I1054" i="12" s="1"/>
  <c r="I1055" i="12" a="1"/>
  <c r="I1055" i="12" s="1"/>
  <c r="I1056" i="12" a="1"/>
  <c r="I1056" i="12" s="1"/>
  <c r="I1057" i="12" a="1"/>
  <c r="I1057" i="12" s="1"/>
  <c r="I1058" i="12" a="1"/>
  <c r="I1058" i="12" s="1"/>
  <c r="I1059" i="12" a="1"/>
  <c r="I1059" i="12" s="1"/>
  <c r="I1060" i="12" a="1"/>
  <c r="I1060" i="12" s="1"/>
  <c r="I1061" i="12" a="1"/>
  <c r="I1061" i="12" s="1"/>
  <c r="I1062" i="12" a="1"/>
  <c r="I1062" i="12" s="1"/>
  <c r="I1063" i="12" a="1"/>
  <c r="I1063" i="12" s="1"/>
  <c r="I1064" i="12" a="1"/>
  <c r="I1064" i="12" s="1"/>
  <c r="I1065" i="12" a="1"/>
  <c r="I1065" i="12" s="1"/>
  <c r="I1066" i="12" a="1"/>
  <c r="I1066" i="12" s="1"/>
  <c r="I1067" i="12" a="1"/>
  <c r="I1067" i="12" s="1"/>
  <c r="I1068" i="12" a="1"/>
  <c r="I1068" i="12" s="1"/>
  <c r="I1069" i="12" a="1"/>
  <c r="I1069" i="12" s="1"/>
  <c r="I1070" i="12" a="1"/>
  <c r="I1070" i="12" s="1"/>
  <c r="I1071" i="12" a="1"/>
  <c r="I1071" i="12" s="1"/>
  <c r="I1072" i="12" a="1"/>
  <c r="I1072" i="12" s="1"/>
  <c r="I1073" i="12" a="1"/>
  <c r="I1073" i="12" s="1"/>
  <c r="I1074" i="12" a="1"/>
  <c r="I1074" i="12" s="1"/>
  <c r="I1075" i="12" a="1"/>
  <c r="I1075" i="12" s="1"/>
  <c r="I1076" i="12" a="1"/>
  <c r="I1076" i="12" s="1"/>
  <c r="I1077" i="12" a="1"/>
  <c r="I1077" i="12" s="1"/>
  <c r="I1078" i="12" a="1"/>
  <c r="I1078" i="12" s="1"/>
  <c r="I1079" i="12" a="1"/>
  <c r="I1079" i="12" s="1"/>
  <c r="I1080" i="12" a="1"/>
  <c r="I1080" i="12" s="1"/>
  <c r="I1081" i="12" a="1"/>
  <c r="I1081" i="12" s="1"/>
  <c r="I1082" i="12" a="1"/>
  <c r="I1082" i="12" s="1"/>
  <c r="I1083" i="12" a="1"/>
  <c r="I1083" i="12" s="1"/>
  <c r="I1084" i="12" a="1"/>
  <c r="I1084" i="12" s="1"/>
  <c r="I1085" i="12" a="1"/>
  <c r="I1085" i="12" s="1"/>
  <c r="I1086" i="12" a="1"/>
  <c r="I1086" i="12" s="1"/>
  <c r="I1087" i="12" a="1"/>
  <c r="I1087" i="12" s="1"/>
  <c r="I1088" i="12" a="1"/>
  <c r="I1088" i="12" s="1"/>
  <c r="I1089" i="12" a="1"/>
  <c r="I1089" i="12" s="1"/>
  <c r="I1090" i="12" a="1"/>
  <c r="I1090" i="12" s="1"/>
  <c r="I1091" i="12" a="1"/>
  <c r="I1091" i="12" s="1"/>
  <c r="I1092" i="12" a="1"/>
  <c r="I1092" i="12" s="1"/>
  <c r="I1093" i="12" a="1"/>
  <c r="I1093" i="12" s="1"/>
  <c r="I1094" i="12" a="1"/>
  <c r="I1094" i="12" s="1"/>
  <c r="I1095" i="12" a="1"/>
  <c r="I1095" i="12" s="1"/>
  <c r="I1096" i="12" a="1"/>
  <c r="I1096" i="12" s="1"/>
  <c r="I1097" i="12" a="1"/>
  <c r="I1097" i="12" s="1"/>
  <c r="I1098" i="12" a="1"/>
  <c r="I1098" i="12" s="1"/>
  <c r="I1099" i="12" a="1"/>
  <c r="I1099" i="12" s="1"/>
  <c r="I1100" i="12" a="1"/>
  <c r="I1100" i="12" s="1"/>
  <c r="I1101" i="12" a="1"/>
  <c r="I1101" i="12" s="1"/>
  <c r="I1102" i="12" a="1"/>
  <c r="I1102" i="12" s="1"/>
  <c r="I1103" i="12" a="1"/>
  <c r="I1103" i="12" s="1"/>
  <c r="I1104" i="12" a="1"/>
  <c r="I1104" i="12" s="1"/>
  <c r="I1105" i="12" a="1"/>
  <c r="I1105" i="12" s="1"/>
  <c r="I1106" i="12" a="1"/>
  <c r="I1106" i="12" s="1"/>
  <c r="I1107" i="12" a="1"/>
  <c r="I1107" i="12" s="1"/>
  <c r="I1108" i="12" a="1"/>
  <c r="I1108" i="12" s="1"/>
  <c r="I1109" i="12" a="1"/>
  <c r="I1109" i="12" s="1"/>
  <c r="I1110" i="12" a="1"/>
  <c r="I1110" i="12" s="1"/>
  <c r="I1111" i="12" a="1"/>
  <c r="I1111" i="12" s="1"/>
  <c r="I1112" i="12" a="1"/>
  <c r="I1112" i="12" s="1"/>
  <c r="I1113" i="12" a="1"/>
  <c r="I1113" i="12" s="1"/>
  <c r="I1114" i="12" a="1"/>
  <c r="I1114" i="12" s="1"/>
  <c r="I1115" i="12" a="1"/>
  <c r="I1115" i="12" s="1"/>
  <c r="I1116" i="12" a="1"/>
  <c r="I1116" i="12" s="1"/>
  <c r="I1117" i="12" a="1"/>
  <c r="I1117" i="12" s="1"/>
  <c r="I1118" i="12" a="1"/>
  <c r="I1118" i="12" s="1"/>
  <c r="I1119" i="12" a="1"/>
  <c r="I1119" i="12" s="1"/>
  <c r="I1120" i="12" a="1"/>
  <c r="I1120" i="12" s="1"/>
  <c r="I1121" i="12" a="1"/>
  <c r="I1121" i="12" s="1"/>
  <c r="I1122" i="12" a="1"/>
  <c r="I1122" i="12" s="1"/>
  <c r="I1123" i="12" a="1"/>
  <c r="I1123" i="12" s="1"/>
  <c r="I1124" i="12" a="1"/>
  <c r="I1124" i="12" s="1"/>
  <c r="I1125" i="12" a="1"/>
  <c r="I1125" i="12" s="1"/>
  <c r="I1126" i="12" a="1"/>
  <c r="I1126" i="12" s="1"/>
  <c r="I1127" i="12" a="1"/>
  <c r="I1127" i="12" s="1"/>
  <c r="I1128" i="12" a="1"/>
  <c r="I1128" i="12" s="1"/>
  <c r="I1129" i="12" a="1"/>
  <c r="I1129" i="12" s="1"/>
  <c r="I1130" i="12" a="1"/>
  <c r="I1130" i="12" s="1"/>
  <c r="I1131" i="12" a="1"/>
  <c r="I1131" i="12" s="1"/>
  <c r="I1132" i="12" a="1"/>
  <c r="I1132" i="12" s="1"/>
  <c r="I1133" i="12" a="1"/>
  <c r="I1133" i="12" s="1"/>
  <c r="I1134" i="12" a="1"/>
  <c r="I1134" i="12" s="1"/>
  <c r="I1135" i="12" a="1"/>
  <c r="I1135" i="12" s="1"/>
  <c r="I1136" i="12" a="1"/>
  <c r="I1136" i="12" s="1"/>
  <c r="I1137" i="12" a="1"/>
  <c r="I1137" i="12" s="1"/>
  <c r="I1138" i="12" a="1"/>
  <c r="I1138" i="12" s="1"/>
  <c r="I1139" i="12" a="1"/>
  <c r="I1139" i="12" s="1"/>
  <c r="I1140" i="12" a="1"/>
  <c r="I1140" i="12" s="1"/>
  <c r="I1141" i="12" a="1"/>
  <c r="I1141" i="12" s="1"/>
  <c r="I1142" i="12" a="1"/>
  <c r="I1142" i="12" s="1"/>
  <c r="I1143" i="12" a="1"/>
  <c r="I1143" i="12" s="1"/>
  <c r="I1144" i="12" a="1"/>
  <c r="I1144" i="12" s="1"/>
  <c r="I1145" i="12" a="1"/>
  <c r="I1145" i="12" s="1"/>
  <c r="I1146" i="12" a="1"/>
  <c r="I1146" i="12" s="1"/>
  <c r="I1147" i="12" a="1"/>
  <c r="I1147" i="12" s="1"/>
  <c r="I1148" i="12" a="1"/>
  <c r="I1148" i="12" s="1"/>
  <c r="I1149" i="12" a="1"/>
  <c r="I1149" i="12" s="1"/>
  <c r="I1150" i="12" a="1"/>
  <c r="I1150" i="12" s="1"/>
  <c r="I1151" i="12" a="1"/>
  <c r="I1151" i="12" s="1"/>
  <c r="I1152" i="12" a="1"/>
  <c r="I1152" i="12" s="1"/>
  <c r="I1153" i="12" a="1"/>
  <c r="I1153" i="12" s="1"/>
  <c r="I1154" i="12" a="1"/>
  <c r="I1154" i="12" s="1"/>
  <c r="I1155" i="12" a="1"/>
  <c r="I1155" i="12" s="1"/>
  <c r="I1156" i="12" a="1"/>
  <c r="I1156" i="12" s="1"/>
  <c r="I1157" i="12" a="1"/>
  <c r="I1157" i="12" s="1"/>
  <c r="I1158" i="12" a="1"/>
  <c r="I1158" i="12" s="1"/>
  <c r="I1159" i="12" a="1"/>
  <c r="I1159" i="12" s="1"/>
  <c r="I1161" i="12" a="1"/>
  <c r="I1161" i="12" s="1"/>
  <c r="I1162" i="12" a="1"/>
  <c r="I1162" i="12" s="1"/>
  <c r="I1163" i="12" a="1"/>
  <c r="I1163" i="12" s="1"/>
  <c r="I1164" i="12" a="1"/>
  <c r="I1164" i="12" s="1"/>
  <c r="I1165" i="12" a="1"/>
  <c r="I1165" i="12" s="1"/>
  <c r="I1166" i="12" a="1"/>
  <c r="I1166" i="12" s="1"/>
  <c r="I1167" i="12" a="1"/>
  <c r="I1167" i="12" s="1"/>
  <c r="I1168" i="12" a="1"/>
  <c r="I1168" i="12" s="1"/>
  <c r="I1169" i="12" a="1"/>
  <c r="I1169" i="12" s="1"/>
  <c r="I1170" i="12" a="1"/>
  <c r="I1170" i="12" s="1"/>
  <c r="I1171" i="12" a="1"/>
  <c r="I1171" i="12" s="1"/>
  <c r="I1172" i="12" a="1"/>
  <c r="I1172" i="12" s="1"/>
  <c r="I1173" i="12" a="1"/>
  <c r="I1173" i="12" s="1"/>
  <c r="I1174" i="12" a="1"/>
  <c r="I1174" i="12" s="1"/>
  <c r="I1175" i="12" a="1"/>
  <c r="I1175" i="12" s="1"/>
  <c r="I1176" i="12" a="1"/>
  <c r="I1176" i="12" s="1"/>
  <c r="I1177" i="12" a="1"/>
  <c r="I1177" i="12" s="1"/>
  <c r="I1178" i="12" a="1"/>
  <c r="I1178" i="12" s="1"/>
  <c r="I1179" i="12" a="1"/>
  <c r="I1179" i="12" s="1"/>
  <c r="I1180" i="12" a="1"/>
  <c r="I1180" i="12" s="1"/>
  <c r="I1181" i="12" a="1"/>
  <c r="I1181" i="12" s="1"/>
  <c r="I1182" i="12" a="1"/>
  <c r="I1182" i="12" s="1"/>
  <c r="I1183" i="12" a="1"/>
  <c r="I1183" i="12" s="1"/>
  <c r="I1184" i="12" a="1"/>
  <c r="I1184" i="12" s="1"/>
  <c r="I1185" i="12" a="1"/>
  <c r="I1185" i="12" s="1"/>
  <c r="I1186" i="12" a="1"/>
  <c r="I1186" i="12" s="1"/>
  <c r="I1187" i="12" a="1"/>
  <c r="I1187" i="12" s="1"/>
  <c r="I1188" i="12" a="1"/>
  <c r="I1188" i="12" s="1"/>
  <c r="I1189" i="12" a="1"/>
  <c r="I1189" i="12" s="1"/>
  <c r="I1190" i="12" a="1"/>
  <c r="I1190" i="12" s="1"/>
  <c r="I1191" i="12" a="1"/>
  <c r="I1191" i="12" s="1"/>
  <c r="I1192" i="12" a="1"/>
  <c r="I1192" i="12" s="1"/>
  <c r="I1193" i="12" a="1"/>
  <c r="I1193" i="12" s="1"/>
  <c r="I1194" i="12" a="1"/>
  <c r="I1194" i="12" s="1"/>
  <c r="I1195" i="12" a="1"/>
  <c r="I1195" i="12" s="1"/>
  <c r="I1196" i="12" a="1"/>
  <c r="I1196" i="12" s="1"/>
  <c r="I1197" i="12" a="1"/>
  <c r="I1197" i="12" s="1"/>
  <c r="I1198" i="12" a="1"/>
  <c r="I1198" i="12" s="1"/>
  <c r="I1199" i="12" a="1"/>
  <c r="I1199" i="12" s="1"/>
  <c r="I1200" i="12" a="1"/>
  <c r="I1200" i="12" s="1"/>
  <c r="I1201" i="12" a="1"/>
  <c r="I1201" i="12" s="1"/>
  <c r="I1202" i="12" a="1"/>
  <c r="I1202" i="12" s="1"/>
  <c r="I1203" i="12" a="1"/>
  <c r="I1203" i="12" s="1"/>
  <c r="I1204" i="12" a="1"/>
  <c r="I1204" i="12" s="1"/>
  <c r="I1205" i="12" a="1"/>
  <c r="I1205" i="12" s="1"/>
  <c r="I1206" i="12" a="1"/>
  <c r="I1206" i="12" s="1"/>
  <c r="I1207" i="12" a="1"/>
  <c r="I1207" i="12" s="1"/>
  <c r="I1208" i="12" a="1"/>
  <c r="I1208" i="12" s="1"/>
  <c r="I1209" i="12" a="1"/>
  <c r="I1209" i="12" s="1"/>
  <c r="I1210" i="12" a="1"/>
  <c r="I1210" i="12" s="1"/>
  <c r="I1211" i="12" a="1"/>
  <c r="I1211" i="12" s="1"/>
  <c r="I1212" i="12" a="1"/>
  <c r="I1212" i="12" s="1"/>
  <c r="I1213" i="12" a="1"/>
  <c r="I1213" i="12" s="1"/>
  <c r="I1214" i="12" a="1"/>
  <c r="I1214" i="12" s="1"/>
  <c r="I1215" i="12" a="1"/>
  <c r="I1215" i="12" s="1"/>
  <c r="I1216" i="12" a="1"/>
  <c r="I1216" i="12" s="1"/>
  <c r="I1217" i="12" a="1"/>
  <c r="I1217" i="12" s="1"/>
  <c r="I1218" i="12" a="1"/>
  <c r="I1218" i="12" s="1"/>
  <c r="I1219" i="12" a="1"/>
  <c r="I1219" i="12" s="1"/>
  <c r="I1220" i="12" a="1"/>
  <c r="I1220" i="12" s="1"/>
  <c r="I1221" i="12" a="1"/>
  <c r="I1221" i="12" s="1"/>
  <c r="I1222" i="12" a="1"/>
  <c r="I1222" i="12" s="1"/>
  <c r="I1223" i="12" a="1"/>
  <c r="I1223" i="12" s="1"/>
  <c r="I1224" i="12" a="1"/>
  <c r="I1224" i="12" s="1"/>
  <c r="I1225" i="12" a="1"/>
  <c r="I1225" i="12" s="1"/>
  <c r="I1226" i="12" a="1"/>
  <c r="I1226" i="12" s="1"/>
  <c r="I1227" i="12" a="1"/>
  <c r="I1227" i="12" s="1"/>
  <c r="I1228" i="12" a="1"/>
  <c r="I1228" i="12" s="1"/>
  <c r="I1229" i="12" a="1"/>
  <c r="I1229" i="12" s="1"/>
  <c r="I1230" i="12" a="1"/>
  <c r="I1230" i="12" s="1"/>
  <c r="I1231" i="12" a="1"/>
  <c r="I1231" i="12" s="1"/>
  <c r="I1232" i="12" a="1"/>
  <c r="I1232" i="12" s="1"/>
  <c r="I1233" i="12" a="1"/>
  <c r="I1233" i="12" s="1"/>
  <c r="I1234" i="12" a="1"/>
  <c r="I1234" i="12" s="1"/>
  <c r="I1235" i="12" a="1"/>
  <c r="I1235" i="12" s="1"/>
  <c r="I1236" i="12" a="1"/>
  <c r="I1236" i="12" s="1"/>
  <c r="I1237" i="12" a="1"/>
  <c r="I1237" i="12" s="1"/>
  <c r="I1238" i="12" a="1"/>
  <c r="I1238" i="12" s="1"/>
  <c r="I1239" i="12" a="1"/>
  <c r="I1239" i="12" s="1"/>
  <c r="I1240" i="12" a="1"/>
  <c r="I1240" i="12" s="1"/>
  <c r="I1241" i="12" a="1"/>
  <c r="I1241" i="12" s="1"/>
  <c r="I1242" i="12" a="1"/>
  <c r="I1242" i="12" s="1"/>
  <c r="I1243" i="12" a="1"/>
  <c r="I1243" i="12" s="1"/>
  <c r="I1244" i="12" a="1"/>
  <c r="I1244" i="12" s="1"/>
  <c r="I1245" i="12" a="1"/>
  <c r="I1245" i="12" s="1"/>
  <c r="I1246" i="12" a="1"/>
  <c r="I1246" i="12" s="1"/>
  <c r="I1247" i="12" a="1"/>
  <c r="I1247" i="12" s="1"/>
  <c r="I1248" i="12" a="1"/>
  <c r="I1248" i="12" s="1"/>
  <c r="I1249" i="12" a="1"/>
  <c r="I1249" i="12" s="1"/>
  <c r="I1250" i="12" a="1"/>
  <c r="I1250" i="12" s="1"/>
  <c r="I1251" i="12" a="1"/>
  <c r="I1251" i="12" s="1"/>
  <c r="I1252" i="12" a="1"/>
  <c r="I1252" i="12" s="1"/>
  <c r="I1253" i="12" a="1"/>
  <c r="I1253" i="12" s="1"/>
  <c r="I1254" i="12" a="1"/>
  <c r="I1254" i="12" s="1"/>
  <c r="I1255" i="12" a="1"/>
  <c r="I1255" i="12" s="1"/>
  <c r="I1256" i="12" a="1"/>
  <c r="I1256" i="12" s="1"/>
  <c r="I1257" i="12" a="1"/>
  <c r="I1257" i="12" s="1"/>
  <c r="I1258" i="12" a="1"/>
  <c r="I1258" i="12" s="1"/>
  <c r="I1259" i="12" a="1"/>
  <c r="I1259" i="12" s="1"/>
  <c r="I1260" i="12" a="1"/>
  <c r="I1260" i="12" s="1"/>
  <c r="I1261" i="12" a="1"/>
  <c r="I1261" i="12" s="1"/>
  <c r="I1262" i="12" a="1"/>
  <c r="I1262" i="12" s="1"/>
  <c r="I1263" i="12" a="1"/>
  <c r="I1263" i="12" s="1"/>
  <c r="I1264" i="12" a="1"/>
  <c r="I1264" i="12" s="1"/>
  <c r="I1265" i="12" a="1"/>
  <c r="I1265" i="12" s="1"/>
  <c r="I1266" i="12" a="1"/>
  <c r="I1266" i="12" s="1"/>
  <c r="I1267" i="12" a="1"/>
  <c r="I1267" i="12" s="1"/>
  <c r="I1268" i="12" a="1"/>
  <c r="I1268" i="12" s="1"/>
  <c r="I1269" i="12" a="1"/>
  <c r="I1269" i="12" s="1"/>
  <c r="I1270" i="12" a="1"/>
  <c r="I1270" i="12" s="1"/>
  <c r="I1271" i="12" a="1"/>
  <c r="I1271" i="12" s="1"/>
  <c r="I1272" i="12" a="1"/>
  <c r="I1272" i="12" s="1"/>
  <c r="I1273" i="12" a="1"/>
  <c r="I1273" i="12" s="1"/>
  <c r="I1274" i="12" a="1"/>
  <c r="I1274" i="12" s="1"/>
  <c r="I1275" i="12" a="1"/>
  <c r="I1275" i="12" s="1"/>
  <c r="I1276" i="12" a="1"/>
  <c r="I1276" i="12" s="1"/>
  <c r="I1277" i="12" a="1"/>
  <c r="I1277" i="12" s="1"/>
  <c r="I1278" i="12" a="1"/>
  <c r="I1278" i="12" s="1"/>
  <c r="I1279" i="12" a="1"/>
  <c r="I1279" i="12" s="1"/>
  <c r="I1280" i="12" a="1"/>
  <c r="I1280" i="12" s="1"/>
  <c r="I1281" i="12" a="1"/>
  <c r="I1281" i="12" s="1"/>
  <c r="I1282" i="12" a="1"/>
  <c r="I1282" i="12" s="1"/>
  <c r="I1283" i="12" a="1"/>
  <c r="I1283" i="12" s="1"/>
  <c r="I1284" i="12" a="1"/>
  <c r="I1284" i="12" s="1"/>
  <c r="I1285" i="12" a="1"/>
  <c r="I1285" i="12" s="1"/>
  <c r="I1286" i="12" a="1"/>
  <c r="I1286" i="12" s="1"/>
  <c r="I1287" i="12" a="1"/>
  <c r="I1287" i="12" s="1"/>
  <c r="I1288" i="12" a="1"/>
  <c r="I1288" i="12" s="1"/>
  <c r="I1289" i="12" a="1"/>
  <c r="I1289" i="12" s="1"/>
  <c r="I1290" i="12" a="1"/>
  <c r="I1290" i="12" s="1"/>
  <c r="I1291" i="12" a="1"/>
  <c r="I1291" i="12" s="1"/>
  <c r="I1292" i="12" a="1"/>
  <c r="I1292" i="12" s="1"/>
  <c r="I1293" i="12" a="1"/>
  <c r="I1293" i="12" s="1"/>
  <c r="I1294" i="12" a="1"/>
  <c r="I1294" i="12" s="1"/>
  <c r="I1295" i="12" a="1"/>
  <c r="I1295" i="12" s="1"/>
  <c r="I1296" i="12" a="1"/>
  <c r="I1296" i="12" s="1"/>
  <c r="I1297" i="12" a="1"/>
  <c r="I1297" i="12" s="1"/>
  <c r="I1298" i="12" a="1"/>
  <c r="I1298" i="12" s="1"/>
  <c r="I1299" i="12" a="1"/>
  <c r="I1299" i="12" s="1"/>
  <c r="I1300" i="12" a="1"/>
  <c r="I1300" i="12" s="1"/>
  <c r="I1301" i="12" a="1"/>
  <c r="I1301" i="12" s="1"/>
  <c r="I1302" i="12" a="1"/>
  <c r="I1302" i="12" s="1"/>
  <c r="I1303" i="12" a="1"/>
  <c r="I1303" i="12" s="1"/>
  <c r="I1304" i="12" a="1"/>
  <c r="I1304" i="12" s="1"/>
  <c r="I1305" i="12" a="1"/>
  <c r="I1305" i="12" s="1"/>
  <c r="I1306" i="12" a="1"/>
  <c r="I1306" i="12" s="1"/>
  <c r="I1307" i="12" a="1"/>
  <c r="I1307" i="12" s="1"/>
  <c r="I1308" i="12" a="1"/>
  <c r="I1308" i="12" s="1"/>
  <c r="I1309" i="12" a="1"/>
  <c r="I1309" i="12" s="1"/>
  <c r="I1310" i="12" a="1"/>
  <c r="I1310" i="12" s="1"/>
  <c r="I1311" i="12" a="1"/>
  <c r="I1311" i="12" s="1"/>
  <c r="I1312" i="12" a="1"/>
  <c r="I1312" i="12" s="1"/>
  <c r="I1313" i="12" a="1"/>
  <c r="I1313" i="12" s="1"/>
  <c r="I1314" i="12" a="1"/>
  <c r="I1314" i="12" s="1"/>
  <c r="I1315" i="12" a="1"/>
  <c r="I1315" i="12" s="1"/>
  <c r="I1316" i="12" a="1"/>
  <c r="I1316" i="12" s="1"/>
  <c r="I1317" i="12" a="1"/>
  <c r="I1317" i="12" s="1"/>
  <c r="I1318" i="12" a="1"/>
  <c r="I1318" i="12" s="1"/>
  <c r="I1319" i="12" a="1"/>
  <c r="I1319" i="12" s="1"/>
  <c r="I1320" i="12" a="1"/>
  <c r="I1320" i="12" s="1"/>
  <c r="I1321" i="12" a="1"/>
  <c r="I1321" i="12" s="1"/>
  <c r="I1322" i="12" a="1"/>
  <c r="I1322" i="12" s="1"/>
  <c r="I1323" i="12" a="1"/>
  <c r="I1323" i="12" s="1"/>
  <c r="I1324" i="12" a="1"/>
  <c r="I1324" i="12" s="1"/>
  <c r="I1325" i="12" a="1"/>
  <c r="I1325" i="12" s="1"/>
  <c r="I1326" i="12" a="1"/>
  <c r="I1326" i="12" s="1"/>
  <c r="I1327" i="12" a="1"/>
  <c r="I1327" i="12" s="1"/>
  <c r="I1328" i="12" a="1"/>
  <c r="I1328" i="12" s="1"/>
  <c r="I1329" i="12" a="1"/>
  <c r="I1329" i="12" s="1"/>
  <c r="I1330" i="12" a="1"/>
  <c r="I1330" i="12" s="1"/>
  <c r="I1331" i="12" a="1"/>
  <c r="I1331" i="12" s="1"/>
  <c r="I1332" i="12" a="1"/>
  <c r="I1332" i="12" s="1"/>
  <c r="I1333" i="12" a="1"/>
  <c r="I1333" i="12" s="1"/>
  <c r="I1334" i="12" a="1"/>
  <c r="I1334" i="12" s="1"/>
  <c r="I1335" i="12" a="1"/>
  <c r="I1335" i="12" s="1"/>
  <c r="I1336" i="12" a="1"/>
  <c r="I1336" i="12" s="1"/>
  <c r="I1337" i="12" a="1"/>
  <c r="I1337" i="12" s="1"/>
  <c r="I1338" i="12" a="1"/>
  <c r="I1338" i="12" s="1"/>
  <c r="I1339" i="12" a="1"/>
  <c r="I1339" i="12" s="1"/>
  <c r="I1340" i="12" a="1"/>
  <c r="I1340" i="12" s="1"/>
  <c r="I1341" i="12" a="1"/>
  <c r="I1341" i="12" s="1"/>
  <c r="I1342" i="12" a="1"/>
  <c r="I1342" i="12" s="1"/>
  <c r="I1343" i="12" a="1"/>
  <c r="I1343" i="12" s="1"/>
  <c r="I1344" i="12" a="1"/>
  <c r="I1344" i="12" s="1"/>
  <c r="I1345" i="12" a="1"/>
  <c r="I1345" i="12" s="1"/>
  <c r="I1346" i="12" a="1"/>
  <c r="I1346" i="12" s="1"/>
  <c r="I1347" i="12" a="1"/>
  <c r="I1347" i="12" s="1"/>
  <c r="I1348" i="12" a="1"/>
  <c r="I1348" i="12" s="1"/>
  <c r="I1349" i="12" a="1"/>
  <c r="I1349" i="12" s="1"/>
  <c r="I1350" i="12" a="1"/>
  <c r="I1350" i="12" s="1"/>
  <c r="I1351" i="12" a="1"/>
  <c r="I1351" i="12" s="1"/>
  <c r="I1352" i="12" a="1"/>
  <c r="I1352" i="12" s="1"/>
  <c r="I1353" i="12" a="1"/>
  <c r="I1353" i="12" s="1"/>
  <c r="I1354" i="12" a="1"/>
  <c r="I1354" i="12" s="1"/>
  <c r="I1355" i="12" a="1"/>
  <c r="I1355" i="12" s="1"/>
  <c r="I1356" i="12" a="1"/>
  <c r="I1356" i="12" s="1"/>
  <c r="I1357" i="12" a="1"/>
  <c r="I1357" i="12" s="1"/>
  <c r="I1358" i="12" a="1"/>
  <c r="I1358" i="12" s="1"/>
  <c r="I1359" i="12" a="1"/>
  <c r="I1359" i="12" s="1"/>
  <c r="I1360" i="12" a="1"/>
  <c r="I1360" i="12" s="1"/>
  <c r="I1361" i="12" a="1"/>
  <c r="I1361" i="12" s="1"/>
  <c r="I1362" i="12" a="1"/>
  <c r="I1362" i="12" s="1"/>
  <c r="I1363" i="12" a="1"/>
  <c r="I1363" i="12" s="1"/>
  <c r="I1364" i="12" a="1"/>
  <c r="I1364" i="12" s="1"/>
  <c r="I1365" i="12" a="1"/>
  <c r="I1365" i="12" s="1"/>
  <c r="I1366" i="12" a="1"/>
  <c r="I1366" i="12" s="1"/>
  <c r="I1367" i="12" a="1"/>
  <c r="I1367" i="12" s="1"/>
  <c r="I1368" i="12" a="1"/>
  <c r="I1368" i="12" s="1"/>
  <c r="I1369" i="12" a="1"/>
  <c r="I1369" i="12" s="1"/>
  <c r="I1370" i="12" a="1"/>
  <c r="I1370" i="12" s="1"/>
  <c r="I1371" i="12" a="1"/>
  <c r="I1371" i="12" s="1"/>
  <c r="I1372" i="12" a="1"/>
  <c r="I1372" i="12" s="1"/>
  <c r="I1373" i="12" a="1"/>
  <c r="I1373" i="12" s="1"/>
  <c r="I1374" i="12" a="1"/>
  <c r="I1374" i="12" s="1"/>
  <c r="I1375" i="12" a="1"/>
  <c r="I1375" i="12" s="1"/>
  <c r="I1376" i="12" a="1"/>
  <c r="I1376" i="12" s="1"/>
  <c r="I1377" i="12" a="1"/>
  <c r="I1377" i="12" s="1"/>
  <c r="I1378" i="12" a="1"/>
  <c r="I1378" i="12" s="1"/>
  <c r="I1379" i="12" a="1"/>
  <c r="I1379" i="12" s="1"/>
  <c r="I1380" i="12" a="1"/>
  <c r="I1380" i="12" s="1"/>
  <c r="I1381" i="12" a="1"/>
  <c r="I1381" i="12" s="1"/>
  <c r="I1382" i="12" a="1"/>
  <c r="I1382" i="12" s="1"/>
  <c r="I1383" i="12" a="1"/>
  <c r="I1383" i="12" s="1"/>
  <c r="I1384" i="12" a="1"/>
  <c r="I1384" i="12" s="1"/>
  <c r="I1385" i="12" a="1"/>
  <c r="I1385" i="12" s="1"/>
  <c r="I1386" i="12" a="1"/>
  <c r="I1386" i="12" s="1"/>
  <c r="I1387" i="12" a="1"/>
  <c r="I1387" i="12" s="1"/>
  <c r="I1388" i="12" a="1"/>
  <c r="I1388" i="12" s="1"/>
  <c r="I1389" i="12" a="1"/>
  <c r="I1389" i="12" s="1"/>
  <c r="I1390" i="12" a="1"/>
  <c r="I1390" i="12" s="1"/>
  <c r="I1391" i="12" a="1"/>
  <c r="I1391" i="12" s="1"/>
  <c r="I1392" i="12" a="1"/>
  <c r="I1392" i="12" s="1"/>
  <c r="I1393" i="12" a="1"/>
  <c r="I1393" i="12" s="1"/>
  <c r="I1394" i="12" a="1"/>
  <c r="I1394" i="12" s="1"/>
  <c r="I1395" i="12" a="1"/>
  <c r="I1395" i="12" s="1"/>
  <c r="I1396" i="12" a="1"/>
  <c r="I1396" i="12" s="1"/>
  <c r="I1397" i="12" a="1"/>
  <c r="I1397" i="12" s="1"/>
  <c r="I1398" i="12" a="1"/>
  <c r="I1398" i="12" s="1"/>
  <c r="I1399" i="12" a="1"/>
  <c r="I1399" i="12" s="1"/>
  <c r="I1400" i="12" a="1"/>
  <c r="I1400" i="12" s="1"/>
  <c r="I1401" i="12" a="1"/>
  <c r="I1401" i="12" s="1"/>
  <c r="I1402" i="12" a="1"/>
  <c r="I1402" i="12" s="1"/>
  <c r="I1403" i="12" a="1"/>
  <c r="I1403" i="12" s="1"/>
  <c r="I1404" i="12" a="1"/>
  <c r="I1404" i="12" s="1"/>
  <c r="I1405" i="12" a="1"/>
  <c r="I1405" i="12" s="1"/>
  <c r="I1406" i="12" a="1"/>
  <c r="I1406" i="12" s="1"/>
  <c r="I1407" i="12" a="1"/>
  <c r="I1407" i="12" s="1"/>
  <c r="I1408" i="12" a="1"/>
  <c r="I1408" i="12" s="1"/>
  <c r="I1409" i="12" a="1"/>
  <c r="I1409" i="12" s="1"/>
  <c r="I1410" i="12" a="1"/>
  <c r="I1410" i="12" s="1"/>
  <c r="I1411" i="12" a="1"/>
  <c r="I1411" i="12" s="1"/>
  <c r="I1412" i="12" a="1"/>
  <c r="I1412" i="12" s="1"/>
  <c r="I1413" i="12" a="1"/>
  <c r="I1413" i="12" s="1"/>
  <c r="I1414" i="12" a="1"/>
  <c r="I1414" i="12" s="1"/>
  <c r="I1415" i="12" a="1"/>
  <c r="I1415" i="12" s="1"/>
  <c r="I1416" i="12" a="1"/>
  <c r="I1416" i="12" s="1"/>
  <c r="I1417" i="12" a="1"/>
  <c r="I1417" i="12" s="1"/>
  <c r="I1418" i="12" a="1"/>
  <c r="I1418" i="12" s="1"/>
  <c r="I1419" i="12" a="1"/>
  <c r="I1419" i="12" s="1"/>
  <c r="I1420" i="12" a="1"/>
  <c r="I1420" i="12" s="1"/>
  <c r="I1421" i="12" a="1"/>
  <c r="I1421" i="12" s="1"/>
  <c r="I1422" i="12" a="1"/>
  <c r="I1422" i="12" s="1"/>
  <c r="I1423" i="12" a="1"/>
  <c r="I1423" i="12" s="1"/>
  <c r="I1424" i="12" a="1"/>
  <c r="I1424" i="12" s="1"/>
  <c r="I1425" i="12" a="1"/>
  <c r="I1425" i="12" s="1"/>
  <c r="I1426" i="12" a="1"/>
  <c r="I1426" i="12" s="1"/>
  <c r="I1427" i="12" a="1"/>
  <c r="I1427" i="12" s="1"/>
  <c r="I1428" i="12" a="1"/>
  <c r="I1428" i="12" s="1"/>
  <c r="I1429" i="12" a="1"/>
  <c r="I1429" i="12" s="1"/>
  <c r="I1430" i="12" a="1"/>
  <c r="I1430" i="12" s="1"/>
  <c r="I1431" i="12" a="1"/>
  <c r="I1431" i="12" s="1"/>
  <c r="I1432" i="12" a="1"/>
  <c r="I1432" i="12" s="1"/>
  <c r="I1433" i="12" a="1"/>
  <c r="I1433" i="12" s="1"/>
  <c r="I1434" i="12" a="1"/>
  <c r="I1434" i="12" s="1"/>
  <c r="I1435" i="12" a="1"/>
  <c r="I1435" i="12" s="1"/>
  <c r="I1436" i="12" a="1"/>
  <c r="I1436" i="12" s="1"/>
  <c r="I1437" i="12" a="1"/>
  <c r="I1437" i="12" s="1"/>
  <c r="I1438" i="12" a="1"/>
  <c r="I1438" i="12" s="1"/>
  <c r="I1439" i="12" a="1"/>
  <c r="I1439" i="12" s="1"/>
  <c r="I1440" i="12" a="1"/>
  <c r="I1440" i="12" s="1"/>
  <c r="I1441" i="12" a="1"/>
  <c r="I1441" i="12" s="1"/>
  <c r="I1442" i="12" a="1"/>
  <c r="I1442" i="12" s="1"/>
  <c r="I1443" i="12" a="1"/>
  <c r="I1443" i="12" s="1"/>
  <c r="I1444" i="12" a="1"/>
  <c r="I1444" i="12" s="1"/>
  <c r="I1445" i="12" a="1"/>
  <c r="I1445" i="12" s="1"/>
  <c r="I1446" i="12" a="1"/>
  <c r="I1446" i="12" s="1"/>
  <c r="I1447" i="12" a="1"/>
  <c r="I1447" i="12" s="1"/>
  <c r="I1448" i="12" a="1"/>
  <c r="I1448" i="12" s="1"/>
  <c r="I1449" i="12" a="1"/>
  <c r="I1449" i="12" s="1"/>
  <c r="I1450" i="12" a="1"/>
  <c r="I1450" i="12" s="1"/>
  <c r="I1451" i="12" a="1"/>
  <c r="I1451" i="12" s="1"/>
  <c r="I1452" i="12" a="1"/>
  <c r="I1452" i="12" s="1"/>
  <c r="I1453" i="12" a="1"/>
  <c r="I1453" i="12" s="1"/>
  <c r="I1454" i="12" a="1"/>
  <c r="I1454" i="12" s="1"/>
  <c r="I1455" i="12" a="1"/>
  <c r="I1455" i="12" s="1"/>
  <c r="I1456" i="12" a="1"/>
  <c r="I1456" i="12" s="1"/>
  <c r="I1457" i="12" a="1"/>
  <c r="I1457" i="12" s="1"/>
  <c r="I1458" i="12" a="1"/>
  <c r="I1458" i="12" s="1"/>
  <c r="I1459" i="12" a="1"/>
  <c r="I1459" i="12" s="1"/>
  <c r="I1460" i="12" a="1"/>
  <c r="I1460" i="12" s="1"/>
  <c r="I1461" i="12" a="1"/>
  <c r="I1461" i="12" s="1"/>
  <c r="I1462" i="12" a="1"/>
  <c r="I1462" i="12" s="1"/>
  <c r="I1463" i="12" a="1"/>
  <c r="I1463" i="12" s="1"/>
  <c r="I1464" i="12" a="1"/>
  <c r="I1464" i="12" s="1"/>
  <c r="I1465" i="12" a="1"/>
  <c r="I1465" i="12" s="1"/>
  <c r="I1466" i="12" a="1"/>
  <c r="I1466" i="12" s="1"/>
  <c r="I1467" i="12" a="1"/>
  <c r="I1467" i="12" s="1"/>
  <c r="I1468" i="12" a="1"/>
  <c r="I1468" i="12" s="1"/>
  <c r="I1469" i="12" a="1"/>
  <c r="I1469" i="12" s="1"/>
  <c r="I1470" i="12" a="1"/>
  <c r="I1470" i="12" s="1"/>
  <c r="I1471" i="12" a="1"/>
  <c r="I1471" i="12" s="1"/>
  <c r="I1472" i="12" a="1"/>
  <c r="I1472" i="12" s="1"/>
  <c r="I1473" i="12" a="1"/>
  <c r="I1473" i="12" s="1"/>
  <c r="I1474" i="12" a="1"/>
  <c r="I1474" i="12" s="1"/>
  <c r="I1475" i="12" a="1"/>
  <c r="I1475" i="12" s="1"/>
  <c r="I1476" i="12" a="1"/>
  <c r="I1476" i="12" s="1"/>
  <c r="I1477" i="12" a="1"/>
  <c r="I1477" i="12" s="1"/>
  <c r="I1478" i="12" a="1"/>
  <c r="I1478" i="12" s="1"/>
  <c r="I1479" i="12" a="1"/>
  <c r="I1479" i="12" s="1"/>
  <c r="I1480" i="12" a="1"/>
  <c r="I1480" i="12" s="1"/>
  <c r="I1481" i="12" a="1"/>
  <c r="I1481" i="12" s="1"/>
  <c r="I1482" i="12" a="1"/>
  <c r="I1482" i="12" s="1"/>
  <c r="I1483" i="12" a="1"/>
  <c r="I1483" i="12" s="1"/>
  <c r="I1484" i="12" a="1"/>
  <c r="I1484" i="12" s="1"/>
  <c r="I1485" i="12" a="1"/>
  <c r="I1485" i="12" s="1"/>
  <c r="I1486" i="12" a="1"/>
  <c r="I1486" i="12" s="1"/>
  <c r="I1487" i="12" a="1"/>
  <c r="I1487" i="12" s="1"/>
  <c r="I1488" i="12" a="1"/>
  <c r="I1488" i="12" s="1"/>
  <c r="I1489" i="12" a="1"/>
  <c r="I1489" i="12" s="1"/>
  <c r="I1490" i="12" a="1"/>
  <c r="I1490" i="12" s="1"/>
  <c r="I1491" i="12" a="1"/>
  <c r="I1491" i="12" s="1"/>
  <c r="I1492" i="12" a="1"/>
  <c r="I1492" i="12" s="1"/>
  <c r="I1493" i="12" a="1"/>
  <c r="I1493" i="12" s="1"/>
  <c r="I1494" i="12" a="1"/>
  <c r="I1494" i="12" s="1"/>
  <c r="I1495" i="12" a="1"/>
  <c r="I1495" i="12" s="1"/>
  <c r="I1496" i="12" a="1"/>
  <c r="I1496" i="12" s="1"/>
  <c r="I1497" i="12" a="1"/>
  <c r="I1497" i="12" s="1"/>
  <c r="I1498" i="12" a="1"/>
  <c r="I1498" i="12" s="1"/>
  <c r="I1499" i="12" a="1"/>
  <c r="I1499" i="12" s="1"/>
  <c r="I1500" i="12" a="1"/>
  <c r="I1500" i="12" s="1"/>
  <c r="I1501" i="12" a="1"/>
  <c r="I1501" i="12" s="1"/>
  <c r="I1502" i="12" a="1"/>
  <c r="I1502" i="12" s="1"/>
  <c r="I1503" i="12" a="1"/>
  <c r="I1503" i="12" s="1"/>
  <c r="I1504" i="12" a="1"/>
  <c r="I1504" i="12" s="1"/>
  <c r="I1505" i="12" a="1"/>
  <c r="I1505" i="12" s="1"/>
  <c r="I1506" i="12" a="1"/>
  <c r="I1506" i="12" s="1"/>
  <c r="I1507" i="12" a="1"/>
  <c r="I1507" i="12" s="1"/>
  <c r="I1508" i="12" a="1"/>
  <c r="I1508" i="12" s="1"/>
  <c r="I1509" i="12" a="1"/>
  <c r="I1509" i="12" s="1"/>
  <c r="I1510" i="12" a="1"/>
  <c r="I1510" i="12" s="1"/>
  <c r="I1511" i="12" a="1"/>
  <c r="I1511" i="12" s="1"/>
  <c r="I1512" i="12" a="1"/>
  <c r="I1512" i="12" s="1"/>
  <c r="I1513" i="12" a="1"/>
  <c r="I1513" i="12" s="1"/>
  <c r="I1514" i="12" a="1"/>
  <c r="I1514" i="12" s="1"/>
  <c r="I1515" i="12" a="1"/>
  <c r="I1515" i="12" s="1"/>
  <c r="I1516" i="12" a="1"/>
  <c r="I1516" i="12" s="1"/>
  <c r="I1517" i="12" a="1"/>
  <c r="I1517" i="12" s="1"/>
  <c r="I1518" i="12" a="1"/>
  <c r="I1518" i="12" s="1"/>
  <c r="I1519" i="12" a="1"/>
  <c r="I1519" i="12" s="1"/>
  <c r="I1520" i="12" a="1"/>
  <c r="I1520" i="12" s="1"/>
  <c r="I1521" i="12" a="1"/>
  <c r="I1521" i="12" s="1"/>
  <c r="I1522" i="12" a="1"/>
  <c r="I1522" i="12" s="1"/>
  <c r="I1523" i="12" a="1"/>
  <c r="I1523" i="12" s="1"/>
  <c r="I1524" i="12" a="1"/>
  <c r="I1524" i="12" s="1"/>
  <c r="I1525" i="12" a="1"/>
  <c r="I1525" i="12" s="1"/>
  <c r="I1526" i="12" a="1"/>
  <c r="I1526" i="12" s="1"/>
  <c r="I1527" i="12" a="1"/>
  <c r="I1527" i="12" s="1"/>
  <c r="I1528" i="12" a="1"/>
  <c r="I1528" i="12" s="1"/>
  <c r="I1529" i="12" a="1"/>
  <c r="I1529" i="12" s="1"/>
  <c r="I1530" i="12" a="1"/>
  <c r="I1530" i="12" s="1"/>
  <c r="I1531" i="12" a="1"/>
  <c r="I1531" i="12" s="1"/>
  <c r="I1532" i="12" a="1"/>
  <c r="I1532" i="12" s="1"/>
  <c r="I1533" i="12" a="1"/>
  <c r="I1533" i="12" s="1"/>
  <c r="I1534" i="12" a="1"/>
  <c r="I1534" i="12" s="1"/>
  <c r="I1535" i="12" a="1"/>
  <c r="I1535" i="12" s="1"/>
  <c r="I1536" i="12" a="1"/>
  <c r="I1536" i="12" s="1"/>
  <c r="I1537" i="12" a="1"/>
  <c r="I1537" i="12" s="1"/>
  <c r="I1538" i="12" a="1"/>
  <c r="I1538" i="12" s="1"/>
  <c r="I1539" i="12" a="1"/>
  <c r="I1539" i="12" s="1"/>
  <c r="I1540" i="12" a="1"/>
  <c r="I1540" i="12" s="1"/>
  <c r="I1541" i="12" a="1"/>
  <c r="I1541" i="12" s="1"/>
  <c r="I1542" i="12" a="1"/>
  <c r="I1542" i="12" s="1"/>
  <c r="I1543" i="12" a="1"/>
  <c r="I1543" i="12" s="1"/>
  <c r="I1544" i="12" a="1"/>
  <c r="I1544" i="12" s="1"/>
  <c r="I1545" i="12" a="1"/>
  <c r="I1545" i="12" s="1"/>
  <c r="I1546" i="12" a="1"/>
  <c r="I1546" i="12" s="1"/>
  <c r="I1547" i="12" a="1"/>
  <c r="I1547" i="12" s="1"/>
  <c r="I1548" i="12" a="1"/>
  <c r="I1548" i="12" s="1"/>
  <c r="I1549" i="12" a="1"/>
  <c r="I1549" i="12" s="1"/>
  <c r="I1550" i="12" a="1"/>
  <c r="I1550" i="12" s="1"/>
  <c r="I1551" i="12" a="1"/>
  <c r="I1551" i="12" s="1"/>
  <c r="I1552" i="12" a="1"/>
  <c r="I1552" i="12" s="1"/>
  <c r="I1553" i="12" a="1"/>
  <c r="I1553" i="12" s="1"/>
  <c r="I1554" i="12" a="1"/>
  <c r="I1554" i="12" s="1"/>
  <c r="I1555" i="12" a="1"/>
  <c r="I1555" i="12" s="1"/>
  <c r="I1556" i="12" a="1"/>
  <c r="I1556" i="12" s="1"/>
  <c r="I1557" i="12" a="1"/>
  <c r="I1557" i="12" s="1"/>
  <c r="I1558" i="12" a="1"/>
  <c r="I1558" i="12" s="1"/>
  <c r="I1559" i="12" a="1"/>
  <c r="I1559" i="12" s="1"/>
  <c r="I1560" i="12" a="1"/>
  <c r="I1560" i="12" s="1"/>
  <c r="I1561" i="12" a="1"/>
  <c r="I1561" i="12" s="1"/>
  <c r="I1562" i="12" a="1"/>
  <c r="I1562" i="12" s="1"/>
  <c r="I1563" i="12" a="1"/>
  <c r="I1563" i="12" s="1"/>
  <c r="I1564" i="12" a="1"/>
  <c r="I1564" i="12" s="1"/>
  <c r="I1565" i="12" a="1"/>
  <c r="I1565" i="12" s="1"/>
  <c r="I1566" i="12" a="1"/>
  <c r="I1566" i="12" s="1"/>
  <c r="I1567" i="12" a="1"/>
  <c r="I1567" i="12" s="1"/>
  <c r="I1568" i="12" a="1"/>
  <c r="I1568" i="12" s="1"/>
  <c r="I1569" i="12" a="1"/>
  <c r="I1569" i="12" s="1"/>
  <c r="I1570" i="12" a="1"/>
  <c r="I1570" i="12" s="1"/>
  <c r="I1571" i="12" a="1"/>
  <c r="I1571" i="12" s="1"/>
  <c r="I1572" i="12" a="1"/>
  <c r="I1572" i="12" s="1"/>
  <c r="I1573" i="12" a="1"/>
  <c r="I1573" i="12" s="1"/>
  <c r="I1574" i="12" a="1"/>
  <c r="I1574" i="12" s="1"/>
  <c r="I1575" i="12" a="1"/>
  <c r="I1575" i="12" s="1"/>
  <c r="I1576" i="12" a="1"/>
  <c r="I1576" i="12" s="1"/>
  <c r="I1577" i="12" a="1"/>
  <c r="I1577" i="12" s="1"/>
  <c r="I1578" i="12" a="1"/>
  <c r="I1578" i="12" s="1"/>
  <c r="I1579" i="12" a="1"/>
  <c r="I1579" i="12" s="1"/>
  <c r="I1580" i="12" a="1"/>
  <c r="I1580" i="12" s="1"/>
  <c r="I1581" i="12" a="1"/>
  <c r="I1581" i="12" s="1"/>
  <c r="I1582" i="12" a="1"/>
  <c r="I1582" i="12" s="1"/>
  <c r="I1583" i="12" a="1"/>
  <c r="I1583" i="12" s="1"/>
  <c r="I1584" i="12" a="1"/>
  <c r="I1584" i="12" s="1"/>
  <c r="I1585" i="12" a="1"/>
  <c r="I1585" i="12" s="1"/>
  <c r="I1586" i="12" a="1"/>
  <c r="I1586" i="12" s="1"/>
  <c r="I1587" i="12" a="1"/>
  <c r="I1587" i="12" s="1"/>
  <c r="I1588" i="12" a="1"/>
  <c r="I1588" i="12" s="1"/>
  <c r="I1589" i="12" a="1"/>
  <c r="I1589" i="12" s="1"/>
  <c r="I1590" i="12" a="1"/>
  <c r="I1590" i="12" s="1"/>
  <c r="I1591" i="12" a="1"/>
  <c r="I1591" i="12" s="1"/>
  <c r="I1592" i="12" a="1"/>
  <c r="I1592" i="12" s="1"/>
  <c r="I1593" i="12" a="1"/>
  <c r="I1593" i="12" s="1"/>
  <c r="I1594" i="12" a="1"/>
  <c r="I1594" i="12" s="1"/>
  <c r="I1595" i="12" a="1"/>
  <c r="I1595" i="12" s="1"/>
  <c r="I1596" i="12" a="1"/>
  <c r="I1596" i="12" s="1"/>
  <c r="I1597" i="12" a="1"/>
  <c r="I1597" i="12" s="1"/>
  <c r="I1598" i="12" a="1"/>
  <c r="I1598" i="12" s="1"/>
  <c r="I1599" i="12" a="1"/>
  <c r="I1599" i="12" s="1"/>
  <c r="I1600" i="12" a="1"/>
  <c r="I1600" i="12" s="1"/>
  <c r="I1601" i="12" a="1"/>
  <c r="I1601" i="12" s="1"/>
  <c r="I1602" i="12" a="1"/>
  <c r="I1602" i="12" s="1"/>
  <c r="I1603" i="12" a="1"/>
  <c r="I1603" i="12" s="1"/>
  <c r="I1604" i="12" a="1"/>
  <c r="I1604" i="12" s="1"/>
  <c r="I1605" i="12" a="1"/>
  <c r="I1605" i="12" s="1"/>
  <c r="I1606" i="12" a="1"/>
  <c r="I1606" i="12" s="1"/>
  <c r="I1607" i="12" a="1"/>
  <c r="I1607" i="12" s="1"/>
  <c r="I1608" i="12" a="1"/>
  <c r="I1608" i="12" s="1"/>
  <c r="I1609" i="12" a="1"/>
  <c r="I1609" i="12" s="1"/>
  <c r="I1610" i="12" a="1"/>
  <c r="I1610" i="12" s="1"/>
  <c r="I1611" i="12" a="1"/>
  <c r="I1611" i="12" s="1"/>
  <c r="I1612" i="12" a="1"/>
  <c r="I1612" i="12" s="1"/>
  <c r="I1613" i="12" a="1"/>
  <c r="I1613" i="12" s="1"/>
  <c r="I1614" i="12" a="1"/>
  <c r="I1614" i="12" s="1"/>
  <c r="I1615" i="12" a="1"/>
  <c r="I1615" i="12" s="1"/>
  <c r="I1616" i="12" a="1"/>
  <c r="I1616" i="12" s="1"/>
  <c r="I1617" i="12" a="1"/>
  <c r="I1617" i="12" s="1"/>
  <c r="I1618" i="12" a="1"/>
  <c r="I1618" i="12" s="1"/>
  <c r="I1619" i="12" a="1"/>
  <c r="I1619" i="12" s="1"/>
  <c r="I1620" i="12" a="1"/>
  <c r="I1620" i="12" s="1"/>
  <c r="I1621" i="12" a="1"/>
  <c r="I1621" i="12" s="1"/>
  <c r="I1622" i="12" a="1"/>
  <c r="I1622" i="12" s="1"/>
  <c r="I1623" i="12" a="1"/>
  <c r="I1623" i="12" s="1"/>
  <c r="I1624" i="12" a="1"/>
  <c r="I1624" i="12" s="1"/>
  <c r="I1625" i="12" a="1"/>
  <c r="I1625" i="12" s="1"/>
  <c r="I1626" i="12" a="1"/>
  <c r="I1626" i="12" s="1"/>
  <c r="I1627" i="12" a="1"/>
  <c r="I1627" i="12" s="1"/>
  <c r="I1628" i="12" a="1"/>
  <c r="I1628" i="12" s="1"/>
  <c r="I1629" i="12" a="1"/>
  <c r="I1629" i="12" s="1"/>
  <c r="I1630" i="12" a="1"/>
  <c r="I1630" i="12" s="1"/>
  <c r="I1631" i="12" a="1"/>
  <c r="I1631" i="12" s="1"/>
  <c r="I1632" i="12" a="1"/>
  <c r="I1632" i="12" s="1"/>
  <c r="I1633" i="12" a="1"/>
  <c r="I1633" i="12" s="1"/>
  <c r="I1634" i="12" a="1"/>
  <c r="I1634" i="12" s="1"/>
  <c r="I1635" i="12" a="1"/>
  <c r="I1635" i="12" s="1"/>
  <c r="I1636" i="12" a="1"/>
  <c r="I1636" i="12" s="1"/>
  <c r="I1637" i="12" a="1"/>
  <c r="I1637" i="12" s="1"/>
  <c r="I1638" i="12" a="1"/>
  <c r="I1638" i="12" s="1"/>
  <c r="I1639" i="12" a="1"/>
  <c r="I1639" i="12" s="1"/>
  <c r="I1640" i="12" a="1"/>
  <c r="I1640" i="12" s="1"/>
  <c r="I1641" i="12" a="1"/>
  <c r="I1641" i="12" s="1"/>
  <c r="I1642" i="12" a="1"/>
  <c r="I1642" i="12" s="1"/>
  <c r="I1643" i="12" a="1"/>
  <c r="I1643" i="12" s="1"/>
  <c r="I1644" i="12" a="1"/>
  <c r="I1644" i="12" s="1"/>
  <c r="I1645" i="12" a="1"/>
  <c r="I1645" i="12" s="1"/>
  <c r="I1646" i="12" a="1"/>
  <c r="I1646" i="12" s="1"/>
  <c r="I1647" i="12" a="1"/>
  <c r="I1647" i="12" s="1"/>
  <c r="I1648" i="12" a="1"/>
  <c r="I1648" i="12" s="1"/>
  <c r="I1649" i="12" a="1"/>
  <c r="I1649" i="12" s="1"/>
  <c r="I1650" i="12" a="1"/>
  <c r="I1650" i="12" s="1"/>
  <c r="I1651" i="12" a="1"/>
  <c r="I1651" i="12" s="1"/>
  <c r="I1652" i="12" a="1"/>
  <c r="I1652" i="12" s="1"/>
  <c r="I1653" i="12" a="1"/>
  <c r="I1653" i="12" s="1"/>
  <c r="I1654" i="12" a="1"/>
  <c r="I1654" i="12" s="1"/>
  <c r="I1655" i="12" a="1"/>
  <c r="I1655" i="12" s="1"/>
  <c r="I1656" i="12" a="1"/>
  <c r="I1656" i="12" s="1"/>
  <c r="I1657" i="12" a="1"/>
  <c r="I1657" i="12" s="1"/>
  <c r="I1658" i="12" a="1"/>
  <c r="I1658" i="12" s="1"/>
  <c r="I1659" i="12" a="1"/>
  <c r="I1659" i="12" s="1"/>
  <c r="I1660" i="12" a="1"/>
  <c r="I1660" i="12" s="1"/>
  <c r="I1661" i="12" a="1"/>
  <c r="I1661" i="12" s="1"/>
  <c r="I1662" i="12" a="1"/>
  <c r="I1662" i="12" s="1"/>
  <c r="I1663" i="12" a="1"/>
  <c r="I1663" i="12" s="1"/>
  <c r="I1664" i="12" a="1"/>
  <c r="I1664" i="12" s="1"/>
  <c r="I1665" i="12" a="1"/>
  <c r="I1665" i="12" s="1"/>
  <c r="I1666" i="12" a="1"/>
  <c r="I1666" i="12" s="1"/>
  <c r="I1667" i="12" a="1"/>
  <c r="I1667" i="12" s="1"/>
  <c r="I1668" i="12" a="1"/>
  <c r="I1668" i="12" s="1"/>
  <c r="I1669" i="12" a="1"/>
  <c r="I1669" i="12" s="1"/>
  <c r="I1670" i="12" a="1"/>
  <c r="I1670" i="12" s="1"/>
  <c r="I1671" i="12" a="1"/>
  <c r="I1671" i="12" s="1"/>
  <c r="I1672" i="12" a="1"/>
  <c r="I1672" i="12" s="1"/>
  <c r="I1673" i="12" a="1"/>
  <c r="I1673" i="12" s="1"/>
  <c r="I1674" i="12" a="1"/>
  <c r="I1674" i="12" s="1"/>
  <c r="I1675" i="12" a="1"/>
  <c r="I1675" i="12" s="1"/>
  <c r="I1676" i="12" a="1"/>
  <c r="I1676" i="12" s="1"/>
  <c r="I1677" i="12" a="1"/>
  <c r="I1677" i="12" s="1"/>
  <c r="I1678" i="12" a="1"/>
  <c r="I1678" i="12" s="1"/>
  <c r="I1679" i="12" a="1"/>
  <c r="I1679" i="12" s="1"/>
  <c r="I1680" i="12" a="1"/>
  <c r="I1680" i="12" s="1"/>
  <c r="I1681" i="12" a="1"/>
  <c r="I1681" i="12" s="1"/>
  <c r="I1682" i="12" a="1"/>
  <c r="I1682" i="12" s="1"/>
  <c r="I1683" i="12" a="1"/>
  <c r="I1683" i="12" s="1"/>
  <c r="I1684" i="12" a="1"/>
  <c r="I1684" i="12" s="1"/>
  <c r="I1685" i="12" a="1"/>
  <c r="I1685" i="12" s="1"/>
  <c r="I1686" i="12" a="1"/>
  <c r="I1686" i="12" s="1"/>
  <c r="I1687" i="12" a="1"/>
  <c r="I1687" i="12" s="1"/>
  <c r="I1688" i="12" a="1"/>
  <c r="I1688" i="12" s="1"/>
  <c r="I1689" i="12" a="1"/>
  <c r="I1689" i="12" s="1"/>
  <c r="I1690" i="12" a="1"/>
  <c r="I1690" i="12" s="1"/>
  <c r="I1691" i="12" a="1"/>
  <c r="I1691" i="12" s="1"/>
  <c r="I1692" i="12" a="1"/>
  <c r="I1692" i="12" s="1"/>
  <c r="I1693" i="12" a="1"/>
  <c r="I1693" i="12" s="1"/>
  <c r="I1694" i="12" a="1"/>
  <c r="I1694" i="12" s="1"/>
  <c r="I1695" i="12" a="1"/>
  <c r="I1695" i="12" s="1"/>
  <c r="I1696" i="12" a="1"/>
  <c r="I1696" i="12" s="1"/>
  <c r="I1697" i="12" a="1"/>
  <c r="I1697" i="12" s="1"/>
  <c r="I1698" i="12" a="1"/>
  <c r="I1698" i="12" s="1"/>
  <c r="I1699" i="12" a="1"/>
  <c r="I1699" i="12" s="1"/>
  <c r="I1700" i="12" a="1"/>
  <c r="I1700" i="12" s="1"/>
  <c r="I1701" i="12" a="1"/>
  <c r="I1701" i="12" s="1"/>
  <c r="I1702" i="12" a="1"/>
  <c r="I1702" i="12" s="1"/>
  <c r="I1703" i="12" a="1"/>
  <c r="I1703" i="12" s="1"/>
  <c r="I1704" i="12" a="1"/>
  <c r="I1704" i="12" s="1"/>
  <c r="I1705" i="12" a="1"/>
  <c r="I1705" i="12" s="1"/>
  <c r="I1706" i="12" a="1"/>
  <c r="I1706" i="12" s="1"/>
  <c r="I1707" i="12" a="1"/>
  <c r="I1707" i="12" s="1"/>
  <c r="I1708" i="12" a="1"/>
  <c r="I1708" i="12" s="1"/>
  <c r="I1709" i="12" a="1"/>
  <c r="I1709" i="12" s="1"/>
  <c r="I1710" i="12" a="1"/>
  <c r="I1710" i="12" s="1"/>
  <c r="I1711" i="12" a="1"/>
  <c r="I1711" i="12" s="1"/>
  <c r="I1712" i="12" a="1"/>
  <c r="I1712" i="12" s="1"/>
  <c r="I1713" i="12" a="1"/>
  <c r="I1713" i="12" s="1"/>
  <c r="I1714" i="12" a="1"/>
  <c r="I1714" i="12" s="1"/>
  <c r="I1715" i="12" a="1"/>
  <c r="I1715" i="12" s="1"/>
  <c r="I1716" i="12" a="1"/>
  <c r="I1716" i="12" s="1"/>
  <c r="I1717" i="12" a="1"/>
  <c r="I1717" i="12" s="1"/>
  <c r="I1718" i="12" a="1"/>
  <c r="I1718" i="12" s="1"/>
  <c r="I1719" i="12" a="1"/>
  <c r="I1719" i="12" s="1"/>
  <c r="I1720" i="12" a="1"/>
  <c r="I1720" i="12" s="1"/>
  <c r="I1721" i="12" a="1"/>
  <c r="I1721" i="12" s="1"/>
  <c r="I1722" i="12" a="1"/>
  <c r="I1722" i="12" s="1"/>
  <c r="I1723" i="12" a="1"/>
  <c r="I1723" i="12" s="1"/>
  <c r="I1724" i="12" a="1"/>
  <c r="I1724" i="12" s="1"/>
  <c r="I1725" i="12" a="1"/>
  <c r="I1725" i="12" s="1"/>
  <c r="I1726" i="12" a="1"/>
  <c r="I1726" i="12" s="1"/>
  <c r="I1727" i="12" a="1"/>
  <c r="I1727" i="12" s="1"/>
  <c r="I1728" i="12" a="1"/>
  <c r="I1728" i="12" s="1"/>
  <c r="I1729" i="12" a="1"/>
  <c r="I1729" i="12" s="1"/>
  <c r="I1730" i="12" a="1"/>
  <c r="I1730" i="12" s="1"/>
  <c r="I1731" i="12" a="1"/>
  <c r="I1731" i="12" s="1"/>
  <c r="I1732" i="12" a="1"/>
  <c r="I1732" i="12" s="1"/>
  <c r="I1733" i="12" a="1"/>
  <c r="I1733" i="12" s="1"/>
  <c r="I1734" i="12" a="1"/>
  <c r="I1734" i="12" s="1"/>
  <c r="I1735" i="12" a="1"/>
  <c r="I1735" i="12" s="1"/>
  <c r="I1736" i="12" a="1"/>
  <c r="I1736" i="12" s="1"/>
  <c r="I1737" i="12" a="1"/>
  <c r="I1737" i="12" s="1"/>
  <c r="I1738" i="12" a="1"/>
  <c r="I1738" i="12" s="1"/>
  <c r="I1739" i="12" a="1"/>
  <c r="I1739" i="12" s="1"/>
  <c r="I1740" i="12" a="1"/>
  <c r="I1740" i="12" s="1"/>
  <c r="I1741" i="12" a="1"/>
  <c r="I1741" i="12" s="1"/>
  <c r="I1742" i="12" a="1"/>
  <c r="I1742" i="12" s="1"/>
  <c r="I1743" i="12" a="1"/>
  <c r="I1743" i="12" s="1"/>
  <c r="I1744" i="12" a="1"/>
  <c r="I1744" i="12" s="1"/>
  <c r="I1745" i="12" a="1"/>
  <c r="I1745" i="12" s="1"/>
  <c r="I1746" i="12" a="1"/>
  <c r="I1746" i="12" s="1"/>
  <c r="I1747" i="12" a="1"/>
  <c r="I1747" i="12" s="1"/>
  <c r="I1748" i="12" a="1"/>
  <c r="I1748" i="12" s="1"/>
  <c r="I1749" i="12" a="1"/>
  <c r="I1749" i="12" s="1"/>
  <c r="I1750" i="12" a="1"/>
  <c r="I1750" i="12" s="1"/>
  <c r="I1751" i="12" a="1"/>
  <c r="I1751" i="12" s="1"/>
  <c r="I1752" i="12" a="1"/>
  <c r="I1752" i="12" s="1"/>
  <c r="I1753" i="12" a="1"/>
  <c r="I1753" i="12" s="1"/>
  <c r="I1754" i="12" a="1"/>
  <c r="I1754" i="12" s="1"/>
  <c r="I1755" i="12" a="1"/>
  <c r="I1755" i="12" s="1"/>
  <c r="I1756" i="12" a="1"/>
  <c r="I1756" i="12" s="1"/>
  <c r="I1757" i="12" a="1"/>
  <c r="I1757" i="12" s="1"/>
  <c r="I1758" i="12" a="1"/>
  <c r="I1758" i="12" s="1"/>
  <c r="I1759" i="12" a="1"/>
  <c r="I1759" i="12" s="1"/>
  <c r="I1760" i="12" a="1"/>
  <c r="I1760" i="12" s="1"/>
  <c r="I1761" i="12" a="1"/>
  <c r="I1761" i="12" s="1"/>
  <c r="I1762" i="12" a="1"/>
  <c r="I1762" i="12" s="1"/>
  <c r="I1763" i="12" a="1"/>
  <c r="I1763" i="12" s="1"/>
  <c r="I1764" i="12" a="1"/>
  <c r="I1764" i="12" s="1"/>
  <c r="I1765" i="12" a="1"/>
  <c r="I1765" i="12" s="1"/>
  <c r="I1766" i="12" a="1"/>
  <c r="I1766" i="12" s="1"/>
  <c r="I1767" i="12" a="1"/>
  <c r="I1767" i="12" s="1"/>
  <c r="I1768" i="12" a="1"/>
  <c r="I1768" i="12" s="1"/>
  <c r="I1769" i="12" a="1"/>
  <c r="I1769" i="12" s="1"/>
  <c r="I1770" i="12" a="1"/>
  <c r="I1770" i="12" s="1"/>
  <c r="I1771" i="12" a="1"/>
  <c r="I1771" i="12" s="1"/>
  <c r="I1772" i="12" a="1"/>
  <c r="I1772" i="12" s="1"/>
  <c r="I1773" i="12" a="1"/>
  <c r="I1773" i="12" s="1"/>
  <c r="I1774" i="12" a="1"/>
  <c r="I1774" i="12" s="1"/>
  <c r="I1775" i="12" a="1"/>
  <c r="I1775" i="12" s="1"/>
  <c r="I1776" i="12" a="1"/>
  <c r="I1776" i="12" s="1"/>
  <c r="I1777" i="12" a="1"/>
  <c r="I1777" i="12" s="1"/>
  <c r="I1778" i="12" a="1"/>
  <c r="I1778" i="12" s="1"/>
  <c r="I1779" i="12" a="1"/>
  <c r="I1779" i="12" s="1"/>
  <c r="I1780" i="12" a="1"/>
  <c r="I1780" i="12" s="1"/>
  <c r="I1781" i="12" a="1"/>
  <c r="I1781" i="12" s="1"/>
  <c r="I1782" i="12" a="1"/>
  <c r="I1782" i="12" s="1"/>
  <c r="I1783" i="12" a="1"/>
  <c r="I1783" i="12" s="1"/>
  <c r="I1784" i="12" a="1"/>
  <c r="I1784" i="12" s="1"/>
  <c r="I1785" i="12" a="1"/>
  <c r="I1785" i="12" s="1"/>
  <c r="I1786" i="12" a="1"/>
  <c r="I1786" i="12" s="1"/>
  <c r="I1787" i="12" a="1"/>
  <c r="I1787" i="12" s="1"/>
  <c r="I1788" i="12" a="1"/>
  <c r="I1788" i="12" s="1"/>
  <c r="I1789" i="12" a="1"/>
  <c r="I1789" i="12" s="1"/>
  <c r="I1790" i="12" a="1"/>
  <c r="I1790" i="12" s="1"/>
  <c r="I1791" i="12" a="1"/>
  <c r="I1791" i="12" s="1"/>
  <c r="I1792" i="12" a="1"/>
  <c r="I1792" i="12" s="1"/>
  <c r="I1793" i="12" a="1"/>
  <c r="I1793" i="12" s="1"/>
  <c r="I1794" i="12" a="1"/>
  <c r="I1794" i="12" s="1"/>
  <c r="I1795" i="12" a="1"/>
  <c r="I1795" i="12" s="1"/>
  <c r="I1796" i="12" a="1"/>
  <c r="I1796" i="12" s="1"/>
  <c r="I1797" i="12" a="1"/>
  <c r="I1797" i="12" s="1"/>
  <c r="I1798" i="12" a="1"/>
  <c r="I1798" i="12" s="1"/>
  <c r="I1799" i="12" a="1"/>
  <c r="I1799" i="12" s="1"/>
  <c r="I1800" i="12" a="1"/>
  <c r="I1800" i="12" s="1"/>
  <c r="I1801" i="12" a="1"/>
  <c r="I1801" i="12" s="1"/>
  <c r="I1802" i="12" a="1"/>
  <c r="I1802" i="12" s="1"/>
  <c r="I1803" i="12" a="1"/>
  <c r="I1803" i="12" s="1"/>
  <c r="I1804" i="12" a="1"/>
  <c r="I1804" i="12" s="1"/>
  <c r="I1805" i="12" a="1"/>
  <c r="I1805" i="12" s="1"/>
  <c r="I1806" i="12" a="1"/>
  <c r="I1806" i="12" s="1"/>
  <c r="I1807" i="12" a="1"/>
  <c r="I1807" i="12" s="1"/>
  <c r="I1808" i="12" a="1"/>
  <c r="I1808" i="12" s="1"/>
  <c r="I1809" i="12" a="1"/>
  <c r="I1809" i="12" s="1"/>
  <c r="I1810" i="12" a="1"/>
  <c r="I1810" i="12" s="1"/>
  <c r="I1811" i="12" a="1"/>
  <c r="I1811" i="12" s="1"/>
  <c r="I1812" i="12" a="1"/>
  <c r="I1812" i="12" s="1"/>
  <c r="I1813" i="12" a="1"/>
  <c r="I1813" i="12" s="1"/>
  <c r="I1814" i="12" a="1"/>
  <c r="I1814" i="12" s="1"/>
  <c r="I1815" i="12" a="1"/>
  <c r="I1815" i="12" s="1"/>
  <c r="I1816" i="12" a="1"/>
  <c r="I1816" i="12" s="1"/>
  <c r="I1817" i="12" a="1"/>
  <c r="I1817" i="12" s="1"/>
  <c r="I1818" i="12" a="1"/>
  <c r="I1818" i="12" s="1"/>
  <c r="I1819" i="12" a="1"/>
  <c r="I1819" i="12" s="1"/>
  <c r="I1820" i="12" a="1"/>
  <c r="I1820" i="12" s="1"/>
  <c r="I1821" i="12" a="1"/>
  <c r="I1821" i="12" s="1"/>
  <c r="I1822" i="12" a="1"/>
  <c r="I1822" i="12" s="1"/>
  <c r="I1823" i="12" a="1"/>
  <c r="I1823" i="12" s="1"/>
  <c r="I1824" i="12" a="1"/>
  <c r="I1824" i="12" s="1"/>
  <c r="I1825" i="12" a="1"/>
  <c r="I1825" i="12" s="1"/>
  <c r="I1826" i="12" a="1"/>
  <c r="I1826" i="12" s="1"/>
  <c r="I1827" i="12" a="1"/>
  <c r="I1827" i="12" s="1"/>
  <c r="I1828" i="12" a="1"/>
  <c r="I1828" i="12" s="1"/>
  <c r="I1829" i="12" a="1"/>
  <c r="I1829" i="12" s="1"/>
  <c r="I1830" i="12" a="1"/>
  <c r="I1830" i="12" s="1"/>
  <c r="I1831" i="12" a="1"/>
  <c r="I1831" i="12" s="1"/>
  <c r="I1832" i="12" a="1"/>
  <c r="I1832" i="12" s="1"/>
  <c r="I1833" i="12" a="1"/>
  <c r="I1833" i="12" s="1"/>
  <c r="I1834" i="12" a="1"/>
  <c r="I1834" i="12" s="1"/>
  <c r="I1835" i="12" a="1"/>
  <c r="I1835" i="12" s="1"/>
  <c r="I1836" i="12" a="1"/>
  <c r="I1836" i="12" s="1"/>
  <c r="I1837" i="12" a="1"/>
  <c r="I1837" i="12" s="1"/>
  <c r="I1838" i="12" a="1"/>
  <c r="I1838" i="12" s="1"/>
  <c r="I1839" i="12" a="1"/>
  <c r="I1839" i="12" s="1"/>
  <c r="I1840" i="12" a="1"/>
  <c r="I1840" i="12" s="1"/>
  <c r="I1841" i="12" a="1"/>
  <c r="I1841" i="12" s="1"/>
  <c r="I1842" i="12" a="1"/>
  <c r="I1842" i="12" s="1"/>
  <c r="I1843" i="12" a="1"/>
  <c r="I1843" i="12" s="1"/>
  <c r="I1844" i="12" a="1"/>
  <c r="I1844" i="12" s="1"/>
  <c r="I1845" i="12" a="1"/>
  <c r="I1845" i="12" s="1"/>
  <c r="I1846" i="12" a="1"/>
  <c r="I1846" i="12" s="1"/>
  <c r="I1847" i="12" a="1"/>
  <c r="I1847" i="12" s="1"/>
  <c r="I1848" i="12" a="1"/>
  <c r="I1848" i="12" s="1"/>
  <c r="I1849" i="12" a="1"/>
  <c r="I1849" i="12" s="1"/>
  <c r="I1850" i="12" a="1"/>
  <c r="I1850" i="12" s="1"/>
  <c r="I1851" i="12" a="1"/>
  <c r="I1851" i="12" s="1"/>
  <c r="I1852" i="12" a="1"/>
  <c r="I1852" i="12" s="1"/>
  <c r="I1853" i="12" a="1"/>
  <c r="I1853" i="12" s="1"/>
  <c r="I1854" i="12" a="1"/>
  <c r="I1854" i="12" s="1"/>
  <c r="I1855" i="12" a="1"/>
  <c r="I1855" i="12" s="1"/>
  <c r="I1856" i="12" a="1"/>
  <c r="I1856" i="12" s="1"/>
  <c r="I1857" i="12" a="1"/>
  <c r="I1857" i="12" s="1"/>
  <c r="I1858" i="12" a="1"/>
  <c r="I1858" i="12" s="1"/>
  <c r="I1859" i="12" a="1"/>
  <c r="I1859" i="12" s="1"/>
  <c r="I1860" i="12" a="1"/>
  <c r="I1860" i="12" s="1"/>
  <c r="I1861" i="12" a="1"/>
  <c r="I1861" i="12" s="1"/>
  <c r="I1862" i="12" a="1"/>
  <c r="I1862" i="12" s="1"/>
  <c r="I1863" i="12" a="1"/>
  <c r="I1863" i="12" s="1"/>
  <c r="I1864" i="12" a="1"/>
  <c r="I1864" i="12" s="1"/>
  <c r="I1865" i="12" a="1"/>
  <c r="I1865" i="12" s="1"/>
  <c r="I1866" i="12" a="1"/>
  <c r="I1866" i="12" s="1"/>
  <c r="I1867" i="12" a="1"/>
  <c r="I1867" i="12" s="1"/>
  <c r="I1868" i="12" a="1"/>
  <c r="I1868" i="12" s="1"/>
  <c r="I1869" i="12" a="1"/>
  <c r="I1869" i="12" s="1"/>
  <c r="I1870" i="12" a="1"/>
  <c r="I1870" i="12" s="1"/>
  <c r="I1871" i="12" a="1"/>
  <c r="I1871" i="12" s="1"/>
  <c r="I1872" i="12" a="1"/>
  <c r="I1872" i="12" s="1"/>
  <c r="I1873" i="12" a="1"/>
  <c r="I1873" i="12" s="1"/>
  <c r="I1874" i="12" a="1"/>
  <c r="I1874" i="12" s="1"/>
  <c r="I1875" i="12" a="1"/>
  <c r="I1875" i="12" s="1"/>
  <c r="I1876" i="12" a="1"/>
  <c r="I1876" i="12" s="1"/>
  <c r="I1877" i="12" a="1"/>
  <c r="I1877" i="12" s="1"/>
  <c r="I1878" i="12" a="1"/>
  <c r="I1878" i="12" s="1"/>
  <c r="I1879" i="12" a="1"/>
  <c r="I1879" i="12" s="1"/>
  <c r="I1880" i="12" a="1"/>
  <c r="I1880" i="12" s="1"/>
  <c r="I1881" i="12" a="1"/>
  <c r="I1881" i="12" s="1"/>
  <c r="I1882" i="12" a="1"/>
  <c r="I1882" i="12" s="1"/>
  <c r="I1883" i="12" a="1"/>
  <c r="I1883" i="12" s="1"/>
  <c r="I1884" i="12" a="1"/>
  <c r="I1884" i="12" s="1"/>
  <c r="I1885" i="12" a="1"/>
  <c r="I1885" i="12" s="1"/>
  <c r="I1886" i="12" a="1"/>
  <c r="I1886" i="12" s="1"/>
  <c r="I1887" i="12" a="1"/>
  <c r="I1887" i="12" s="1"/>
  <c r="I1888" i="12" a="1"/>
  <c r="I1888" i="12" s="1"/>
  <c r="I1889" i="12" a="1"/>
  <c r="I1889" i="12" s="1"/>
  <c r="I1890" i="12" a="1"/>
  <c r="I1890" i="12" s="1"/>
  <c r="I1891" i="12" a="1"/>
  <c r="I1891" i="12" s="1"/>
  <c r="I1892" i="12" a="1"/>
  <c r="I1892" i="12" s="1"/>
  <c r="I1893" i="12" a="1"/>
  <c r="I1893" i="12" s="1"/>
  <c r="I1894" i="12" a="1"/>
  <c r="I1894" i="12" s="1"/>
  <c r="I1895" i="12" a="1"/>
  <c r="I1895" i="12" s="1"/>
  <c r="I1896" i="12" a="1"/>
  <c r="I1896" i="12" s="1"/>
  <c r="I1897" i="12" a="1"/>
  <c r="I1897" i="12" s="1"/>
  <c r="I1898" i="12" a="1"/>
  <c r="I1898" i="12" s="1"/>
  <c r="I1899" i="12" a="1"/>
  <c r="I1899" i="12" s="1"/>
  <c r="I1900" i="12" a="1"/>
  <c r="I1900" i="12" s="1"/>
  <c r="I1901" i="12" a="1"/>
  <c r="I1901" i="12" s="1"/>
  <c r="I1902" i="12" a="1"/>
  <c r="I1902" i="12" s="1"/>
  <c r="I1903" i="12" a="1"/>
  <c r="I1903" i="12" s="1"/>
  <c r="I1904" i="12" a="1"/>
  <c r="I1904" i="12" s="1"/>
  <c r="I1905" i="12" a="1"/>
  <c r="I1905" i="12" s="1"/>
  <c r="I1906" i="12" a="1"/>
  <c r="I1906" i="12" s="1"/>
  <c r="I1907" i="12" a="1"/>
  <c r="I1907" i="12" s="1"/>
  <c r="I1908" i="12" a="1"/>
  <c r="I1908" i="12" s="1"/>
  <c r="I1909" i="12" a="1"/>
  <c r="I1909" i="12" s="1"/>
  <c r="I1910" i="12" a="1"/>
  <c r="I1910" i="12" s="1"/>
  <c r="I1911" i="12" a="1"/>
  <c r="I1911" i="12" s="1"/>
  <c r="I1912" i="12" a="1"/>
  <c r="I1912" i="12" s="1"/>
  <c r="I1913" i="12" a="1"/>
  <c r="I1913" i="12" s="1"/>
  <c r="I1914" i="12" a="1"/>
  <c r="I1914" i="12" s="1"/>
  <c r="I1915" i="12" a="1"/>
  <c r="I1915" i="12" s="1"/>
  <c r="I1916" i="12" a="1"/>
  <c r="I1916" i="12" s="1"/>
  <c r="I1917" i="12" a="1"/>
  <c r="I1917" i="12" s="1"/>
  <c r="I1918" i="12" a="1"/>
  <c r="I1918" i="12" s="1"/>
  <c r="I1919" i="12" a="1"/>
  <c r="I1919" i="12" s="1"/>
  <c r="I1920" i="12" a="1"/>
  <c r="I1920" i="12" s="1"/>
  <c r="I1921" i="12" a="1"/>
  <c r="I1921" i="12" s="1"/>
  <c r="I1922" i="12" a="1"/>
  <c r="I1922" i="12" s="1"/>
  <c r="I1923" i="12" a="1"/>
  <c r="I1923" i="12" s="1"/>
  <c r="I1924" i="12" a="1"/>
  <c r="I1924" i="12" s="1"/>
  <c r="I1925" i="12" a="1"/>
  <c r="I1925" i="12" s="1"/>
  <c r="I1926" i="12" a="1"/>
  <c r="I1926" i="12" s="1"/>
  <c r="I1927" i="12" a="1"/>
  <c r="I1927" i="12" s="1"/>
  <c r="I1928" i="12" a="1"/>
  <c r="I1928" i="12" s="1"/>
  <c r="I1929" i="12" a="1"/>
  <c r="I1929" i="12" s="1"/>
  <c r="I1930" i="12" a="1"/>
  <c r="I1930" i="12" s="1"/>
  <c r="I1931" i="12" a="1"/>
  <c r="I1931" i="12" s="1"/>
  <c r="I1932" i="12" a="1"/>
  <c r="I1932" i="12" s="1"/>
  <c r="I1933" i="12" a="1"/>
  <c r="I1933" i="12" s="1"/>
  <c r="I1934" i="12" a="1"/>
  <c r="I1934" i="12" s="1"/>
  <c r="I1935" i="12" a="1"/>
  <c r="I1935" i="12" s="1"/>
  <c r="I1936" i="12" a="1"/>
  <c r="I1936" i="12" s="1"/>
  <c r="I1937" i="12" a="1"/>
  <c r="I1937" i="12" s="1"/>
  <c r="I1938" i="12" a="1"/>
  <c r="I1938" i="12" s="1"/>
  <c r="I1939" i="12" a="1"/>
  <c r="I1939" i="12" s="1"/>
  <c r="I1940" i="12" a="1"/>
  <c r="I1940" i="12" s="1"/>
  <c r="I1941" i="12" a="1"/>
  <c r="I1941" i="12" s="1"/>
  <c r="I1942" i="12" a="1"/>
  <c r="I1942" i="12" s="1"/>
  <c r="I1943" i="12" a="1"/>
  <c r="I1943" i="12" s="1"/>
  <c r="I1944" i="12" a="1"/>
  <c r="I1944" i="12" s="1"/>
  <c r="I1945" i="12" a="1"/>
  <c r="I1945" i="12" s="1"/>
  <c r="I1946" i="12" a="1"/>
  <c r="I1946" i="12" s="1"/>
  <c r="I1947" i="12" a="1"/>
  <c r="I1947" i="12" s="1"/>
  <c r="I1948" i="12" a="1"/>
  <c r="I1948" i="12" s="1"/>
  <c r="I1949" i="12" a="1"/>
  <c r="I1949" i="12" s="1"/>
  <c r="I1950" i="12" a="1"/>
  <c r="I1950" i="12" s="1"/>
  <c r="I1951" i="12" a="1"/>
  <c r="I1951" i="12" s="1"/>
  <c r="I1952" i="12" a="1"/>
  <c r="I1952" i="12" s="1"/>
  <c r="I1953" i="12" a="1"/>
  <c r="I1953" i="12" s="1"/>
  <c r="I1954" i="12" a="1"/>
  <c r="I1954" i="12" s="1"/>
  <c r="I1955" i="12" a="1"/>
  <c r="I1955" i="12" s="1"/>
  <c r="I1956" i="12" a="1"/>
  <c r="I1956" i="12" s="1"/>
  <c r="I1957" i="12" a="1"/>
  <c r="I1957" i="12" s="1"/>
  <c r="I1958" i="12" a="1"/>
  <c r="I1958" i="12" s="1"/>
  <c r="I1959" i="12" a="1"/>
  <c r="I1959" i="12" s="1"/>
  <c r="I1960" i="12" a="1"/>
  <c r="I1960" i="12" s="1"/>
  <c r="I1961" i="12" a="1"/>
  <c r="I1961" i="12" s="1"/>
  <c r="I1962" i="12" a="1"/>
  <c r="I1962" i="12" s="1"/>
  <c r="I1963" i="12" a="1"/>
  <c r="I1963" i="12" s="1"/>
  <c r="I1964" i="12" a="1"/>
  <c r="I1964" i="12" s="1"/>
  <c r="I1965" i="12" a="1"/>
  <c r="I1965" i="12" s="1"/>
  <c r="I1966" i="12" a="1"/>
  <c r="I1966" i="12" s="1"/>
  <c r="I1967" i="12" a="1"/>
  <c r="I1967" i="12" s="1"/>
  <c r="I1968" i="12" a="1"/>
  <c r="I1968" i="12" s="1"/>
  <c r="I1969" i="12" a="1"/>
  <c r="I1969" i="12" s="1"/>
  <c r="I1970" i="12" a="1"/>
  <c r="I1970" i="12" s="1"/>
  <c r="I1971" i="12" a="1"/>
  <c r="I1971" i="12" s="1"/>
  <c r="I1972" i="12" a="1"/>
  <c r="I1972" i="12" s="1"/>
  <c r="I1973" i="12" a="1"/>
  <c r="I1973" i="12" s="1"/>
  <c r="I1974" i="12" a="1"/>
  <c r="I1974" i="12" s="1"/>
  <c r="I1975" i="12" a="1"/>
  <c r="I1975" i="12" s="1"/>
  <c r="I1976" i="12" a="1"/>
  <c r="I1976" i="12" s="1"/>
  <c r="I1977" i="12" a="1"/>
  <c r="I1977" i="12" s="1"/>
  <c r="I1978" i="12" a="1"/>
  <c r="I1978" i="12" s="1"/>
  <c r="I1979" i="12" a="1"/>
  <c r="I1979" i="12" s="1"/>
  <c r="I1980" i="12" a="1"/>
  <c r="I1980" i="12" s="1"/>
  <c r="I1981" i="12" a="1"/>
  <c r="I1981" i="12" s="1"/>
  <c r="I1982" i="12" a="1"/>
  <c r="I1982" i="12" s="1"/>
  <c r="I1983" i="12" a="1"/>
  <c r="I1983" i="12" s="1"/>
  <c r="I1984" i="12" a="1"/>
  <c r="I1984" i="12" s="1"/>
  <c r="I1985" i="12" a="1"/>
  <c r="I1985" i="12" s="1"/>
  <c r="I1986" i="12" a="1"/>
  <c r="I1986" i="12" s="1"/>
  <c r="I1987" i="12" a="1"/>
  <c r="I1987" i="12" s="1"/>
  <c r="I1988" i="12" a="1"/>
  <c r="I1988" i="12" s="1"/>
  <c r="I1989" i="12" a="1"/>
  <c r="I1989" i="12" s="1"/>
  <c r="I1990" i="12" a="1"/>
  <c r="I1990" i="12" s="1"/>
  <c r="I1991" i="12" a="1"/>
  <c r="I1991" i="12" s="1"/>
  <c r="I1992" i="12" a="1"/>
  <c r="I1992" i="12" s="1"/>
  <c r="I1993" i="12" a="1"/>
  <c r="I1993" i="12" s="1"/>
  <c r="I1994" i="12" a="1"/>
  <c r="I1994" i="12" s="1"/>
  <c r="I1995" i="12" a="1"/>
  <c r="I1995" i="12" s="1"/>
  <c r="I1996" i="12" a="1"/>
  <c r="I1996" i="12" s="1"/>
  <c r="I1997" i="12" a="1"/>
  <c r="I1997" i="12" s="1"/>
  <c r="I1998" i="12" a="1"/>
  <c r="I1998" i="12" s="1"/>
  <c r="I1999" i="12" a="1"/>
  <c r="I1999" i="12" s="1"/>
  <c r="I2000" i="12" a="1"/>
  <c r="I2000" i="12" s="1"/>
  <c r="I2001" i="12" a="1"/>
  <c r="I2001" i="12" s="1"/>
  <c r="I2002" i="12" a="1"/>
  <c r="I2002" i="12" s="1"/>
  <c r="I2003" i="12" a="1"/>
  <c r="I2003" i="12" s="1"/>
  <c r="I2004" i="12" a="1"/>
  <c r="I2004" i="12" s="1"/>
  <c r="I2005" i="12" a="1"/>
  <c r="I2005" i="12" s="1"/>
  <c r="I2006" i="12" a="1"/>
  <c r="I2006" i="12" s="1"/>
  <c r="I2007" i="12" a="1"/>
  <c r="I2007" i="12" s="1"/>
  <c r="I2008" i="12" a="1"/>
  <c r="I2008" i="12" s="1"/>
  <c r="I2009" i="12" a="1"/>
  <c r="I2009" i="12" s="1"/>
  <c r="I2010" i="12" a="1"/>
  <c r="I2010" i="12" s="1"/>
  <c r="I2011" i="12" a="1"/>
  <c r="I2011" i="12" s="1"/>
  <c r="I2012" i="12" a="1"/>
  <c r="I2012" i="12" s="1"/>
  <c r="I2013" i="12" a="1"/>
  <c r="I2013" i="12" s="1"/>
  <c r="I2014" i="12" a="1"/>
  <c r="I2014" i="12" s="1"/>
  <c r="I2015" i="12" a="1"/>
  <c r="I2015" i="12" s="1"/>
  <c r="I2016" i="12" a="1"/>
  <c r="I2016" i="12" s="1"/>
  <c r="I2017" i="12" a="1"/>
  <c r="I2017" i="12" s="1"/>
  <c r="I2018" i="12" a="1"/>
  <c r="I2018" i="12" s="1"/>
  <c r="I2019" i="12" a="1"/>
  <c r="I2019" i="12" s="1"/>
  <c r="I2020" i="12" a="1"/>
  <c r="I2020" i="12" s="1"/>
  <c r="I2021" i="12" a="1"/>
  <c r="I2021" i="12" s="1"/>
  <c r="I2022" i="12" a="1"/>
  <c r="I2022" i="12" s="1"/>
  <c r="I2023" i="12" a="1"/>
  <c r="I2023" i="12" s="1"/>
  <c r="I2024" i="12" a="1"/>
  <c r="I2024" i="12" s="1"/>
  <c r="I2025" i="12" a="1"/>
  <c r="I2025" i="12" s="1"/>
  <c r="I2026" i="12" a="1"/>
  <c r="I2026" i="12" s="1"/>
  <c r="I2027" i="12" a="1"/>
  <c r="I2027" i="12" s="1"/>
  <c r="I2028" i="12" a="1"/>
  <c r="I2028" i="12" s="1"/>
  <c r="I2029" i="12" a="1"/>
  <c r="I2029" i="12" s="1"/>
  <c r="I2030" i="12" a="1"/>
  <c r="I2030" i="12" s="1"/>
  <c r="I2031" i="12" a="1"/>
  <c r="I2031" i="12" s="1"/>
  <c r="I2032" i="12" a="1"/>
  <c r="I2032" i="12" s="1"/>
  <c r="I2033" i="12" a="1"/>
  <c r="I2033" i="12" s="1"/>
  <c r="I2034" i="12" a="1"/>
  <c r="I2034" i="12" s="1"/>
  <c r="I2035" i="12" a="1"/>
  <c r="I2035" i="12" s="1"/>
  <c r="I2036" i="12" a="1"/>
  <c r="I2036" i="12" s="1"/>
  <c r="I2037" i="12" a="1"/>
  <c r="I2037" i="12" s="1"/>
  <c r="I2038" i="12" a="1"/>
  <c r="I2038" i="12" s="1"/>
  <c r="I2039" i="12" a="1"/>
  <c r="I2039" i="12" s="1"/>
  <c r="I2040" i="12" a="1"/>
  <c r="I2040" i="12" s="1"/>
  <c r="I2041" i="12" a="1"/>
  <c r="I2041" i="12" s="1"/>
  <c r="I2042" i="12" a="1"/>
  <c r="I2042" i="12" s="1"/>
  <c r="I2043" i="12" a="1"/>
  <c r="I2043" i="12" s="1"/>
  <c r="I2044" i="12" a="1"/>
  <c r="I2044" i="12" s="1"/>
  <c r="I2045" i="12" a="1"/>
  <c r="I2045" i="12" s="1"/>
  <c r="I2046" i="12" a="1"/>
  <c r="I2046" i="12" s="1"/>
  <c r="I2047" i="12" a="1"/>
  <c r="I2047" i="12" s="1"/>
  <c r="I2048" i="12" a="1"/>
  <c r="I2048" i="12" s="1"/>
  <c r="I2049" i="12" a="1"/>
  <c r="I2049" i="12" s="1"/>
  <c r="I2050" i="12" a="1"/>
  <c r="I2050" i="12" s="1"/>
  <c r="I2051" i="12" a="1"/>
  <c r="I2051" i="12" s="1"/>
  <c r="I2052" i="12" a="1"/>
  <c r="I2052" i="12" s="1"/>
  <c r="I2053" i="12" a="1"/>
  <c r="I2053" i="12" s="1"/>
  <c r="I2054" i="12" a="1"/>
  <c r="I2054" i="12" s="1"/>
  <c r="I2055" i="12" a="1"/>
  <c r="I2055" i="12" s="1"/>
  <c r="I2056" i="12" a="1"/>
  <c r="I2056" i="12" s="1"/>
  <c r="I2057" i="12" a="1"/>
  <c r="I2057" i="12" s="1"/>
  <c r="I2058" i="12" a="1"/>
  <c r="I2058" i="12" s="1"/>
  <c r="I2059" i="12" a="1"/>
  <c r="I2059" i="12" s="1"/>
  <c r="I2060" i="12" a="1"/>
  <c r="I2060" i="12" s="1"/>
  <c r="I2061" i="12" a="1"/>
  <c r="I2061" i="12" s="1"/>
  <c r="I2062" i="12" a="1"/>
  <c r="I2062" i="12" s="1"/>
  <c r="I2063" i="12" a="1"/>
  <c r="I2063" i="12" s="1"/>
  <c r="I2064" i="12" a="1"/>
  <c r="I2064" i="12" s="1"/>
  <c r="I2065" i="12" a="1"/>
  <c r="I2065" i="12" s="1"/>
  <c r="I2066" i="12" a="1"/>
  <c r="I2066" i="12" s="1"/>
  <c r="I2067" i="12" a="1"/>
  <c r="I2067" i="12" s="1"/>
  <c r="I2068" i="12" a="1"/>
  <c r="I2068" i="12" s="1"/>
  <c r="I2069" i="12" a="1"/>
  <c r="I2069" i="12" s="1"/>
  <c r="I2070" i="12" a="1"/>
  <c r="I2070" i="12" s="1"/>
  <c r="I2071" i="12" a="1"/>
  <c r="I2071" i="12" s="1"/>
  <c r="I2072" i="12" a="1"/>
  <c r="I2072" i="12" s="1"/>
  <c r="I2073" i="12" a="1"/>
  <c r="I2073" i="12" s="1"/>
  <c r="I2074" i="12" a="1"/>
  <c r="I2074" i="12" s="1"/>
  <c r="I2075" i="12" a="1"/>
  <c r="I2075" i="12" s="1"/>
  <c r="I2076" i="12" a="1"/>
  <c r="I2076" i="12" s="1"/>
  <c r="I2077" i="12" a="1"/>
  <c r="I2077" i="12" s="1"/>
  <c r="I2078" i="12" a="1"/>
  <c r="I2078" i="12" s="1"/>
  <c r="I2079" i="12" a="1"/>
  <c r="I2079" i="12" s="1"/>
  <c r="I2080" i="12" a="1"/>
  <c r="I2080" i="12" s="1"/>
  <c r="I2081" i="12" a="1"/>
  <c r="I2081" i="12" s="1"/>
  <c r="I2082" i="12" a="1"/>
  <c r="I2082" i="12" s="1"/>
  <c r="I2083" i="12" a="1"/>
  <c r="I2083" i="12" s="1"/>
  <c r="I2084" i="12" a="1"/>
  <c r="I2084" i="12" s="1"/>
  <c r="I2085" i="12" a="1"/>
  <c r="I2085" i="12" s="1"/>
  <c r="I2086" i="12" a="1"/>
  <c r="I2086" i="12" s="1"/>
  <c r="I2087" i="12" a="1"/>
  <c r="I2087" i="12" s="1"/>
  <c r="I2088" i="12" a="1"/>
  <c r="I2088" i="12" s="1"/>
  <c r="I2089" i="12" a="1"/>
  <c r="I2089" i="12" s="1"/>
  <c r="I2090" i="12" a="1"/>
  <c r="I2090" i="12" s="1"/>
  <c r="I2091" i="12" a="1"/>
  <c r="I2091" i="12" s="1"/>
  <c r="I2092" i="12" a="1"/>
  <c r="I2092" i="12" s="1"/>
  <c r="I2093" i="12" a="1"/>
  <c r="I2093" i="12" s="1"/>
  <c r="I2094" i="12" a="1"/>
  <c r="I2094" i="12" s="1"/>
  <c r="I2095" i="12" a="1"/>
  <c r="I2095" i="12" s="1"/>
  <c r="I2096" i="12" a="1"/>
  <c r="I2096" i="12" s="1"/>
  <c r="I2097" i="12" a="1"/>
  <c r="I2097" i="12" s="1"/>
  <c r="I2098" i="12" a="1"/>
  <c r="I2098" i="12" s="1"/>
  <c r="I2099" i="12" a="1"/>
  <c r="I2099" i="12" s="1"/>
  <c r="I2100" i="12" a="1"/>
  <c r="I2100" i="12" s="1"/>
  <c r="I2101" i="12" a="1"/>
  <c r="I2101" i="12" s="1"/>
  <c r="I2102" i="12" a="1"/>
  <c r="I2102" i="12" s="1"/>
  <c r="I2103" i="12" a="1"/>
  <c r="I2103" i="12" s="1"/>
  <c r="I2104" i="12" a="1"/>
  <c r="I2104" i="12" s="1"/>
  <c r="I2105" i="12" a="1"/>
  <c r="I2105" i="12" s="1"/>
  <c r="I2106" i="12" a="1"/>
  <c r="I2106" i="12" s="1"/>
  <c r="I2107" i="12" a="1"/>
  <c r="I2107" i="12" s="1"/>
  <c r="I2108" i="12" a="1"/>
  <c r="I2108" i="12" s="1"/>
  <c r="I2109" i="12" a="1"/>
  <c r="I2109" i="12" s="1"/>
  <c r="I2110" i="12" a="1"/>
  <c r="I2110" i="12" s="1"/>
  <c r="I2111" i="12" a="1"/>
  <c r="I2111" i="12" s="1"/>
  <c r="I2112" i="12" a="1"/>
  <c r="I2112" i="12" s="1"/>
  <c r="I2113" i="12" a="1"/>
  <c r="I2113" i="12" s="1"/>
  <c r="I2114" i="12" a="1"/>
  <c r="I2114" i="12" s="1"/>
  <c r="I2115" i="12" a="1"/>
  <c r="I2115" i="12" s="1"/>
  <c r="I2116" i="12" a="1"/>
  <c r="I2116" i="12" s="1"/>
  <c r="I2117" i="12" a="1"/>
  <c r="I2117" i="12" s="1"/>
  <c r="I2118" i="12" a="1"/>
  <c r="I2118" i="12" s="1"/>
  <c r="I2119" i="12" a="1"/>
  <c r="I2119" i="12" s="1"/>
  <c r="I2120" i="12" a="1"/>
  <c r="I2120" i="12" s="1"/>
  <c r="I2121" i="12" a="1"/>
  <c r="I2121" i="12" s="1"/>
  <c r="I2122" i="12" a="1"/>
  <c r="I2122" i="12" s="1"/>
  <c r="I2123" i="12" a="1"/>
  <c r="I2123" i="12" s="1"/>
  <c r="I2124" i="12" a="1"/>
  <c r="I2124" i="12" s="1"/>
  <c r="I2125" i="12" a="1"/>
  <c r="I2125" i="12" s="1"/>
  <c r="I2126" i="12" a="1"/>
  <c r="I2126" i="12" s="1"/>
  <c r="I2127" i="12" a="1"/>
  <c r="I2127" i="12" s="1"/>
  <c r="I2128" i="12" a="1"/>
  <c r="I2128" i="12" s="1"/>
  <c r="I2129" i="12" a="1"/>
  <c r="I2129" i="12" s="1"/>
  <c r="I2130" i="12" a="1"/>
  <c r="I2130" i="12" s="1"/>
  <c r="I2131" i="12" a="1"/>
  <c r="I2131" i="12" s="1"/>
  <c r="I2132" i="12" a="1"/>
  <c r="I2132" i="12" s="1"/>
  <c r="I2133" i="12" a="1"/>
  <c r="I2133" i="12" s="1"/>
  <c r="I2134" i="12" a="1"/>
  <c r="I2134" i="12" s="1"/>
  <c r="I2135" i="12" a="1"/>
  <c r="I2135" i="12" s="1"/>
  <c r="I2136" i="12" a="1"/>
  <c r="I2136" i="12" s="1"/>
  <c r="I2137" i="12" a="1"/>
  <c r="I2137" i="12" s="1"/>
  <c r="I2138" i="12" a="1"/>
  <c r="I2138" i="12" s="1"/>
  <c r="I2139" i="12" a="1"/>
  <c r="I2139" i="12" s="1"/>
  <c r="I2140" i="12" a="1"/>
  <c r="I2140" i="12" s="1"/>
  <c r="I2141" i="12" a="1"/>
  <c r="I2141" i="12" s="1"/>
  <c r="I2142" i="12" a="1"/>
  <c r="I2142" i="12" s="1"/>
  <c r="I2143" i="12" a="1"/>
  <c r="I2143" i="12" s="1"/>
  <c r="I2144" i="12" a="1"/>
  <c r="I2144" i="12" s="1"/>
  <c r="I2145" i="12" a="1"/>
  <c r="I2145" i="12" s="1"/>
  <c r="I2146" i="12" a="1"/>
  <c r="I2146" i="12" s="1"/>
  <c r="I2147" i="12" a="1"/>
  <c r="I2147" i="12" s="1"/>
  <c r="I2148" i="12" a="1"/>
  <c r="I2148" i="12" s="1"/>
  <c r="I2149" i="12" a="1"/>
  <c r="I2149" i="12" s="1"/>
  <c r="I2150" i="12" a="1"/>
  <c r="I2150" i="12" s="1"/>
  <c r="I2151" i="12" a="1"/>
  <c r="I2151" i="12" s="1"/>
  <c r="I2152" i="12" a="1"/>
  <c r="I2152" i="12" s="1"/>
  <c r="I2153" i="12" a="1"/>
  <c r="I2153" i="12" s="1"/>
  <c r="I2154" i="12" a="1"/>
  <c r="I2154" i="12" s="1"/>
  <c r="I2155" i="12" a="1"/>
  <c r="I2155" i="12" s="1"/>
  <c r="I2156" i="12" a="1"/>
  <c r="I2156" i="12" s="1"/>
  <c r="I2157" i="12" a="1"/>
  <c r="I2157" i="12" s="1"/>
  <c r="I2158" i="12" a="1"/>
  <c r="I2158" i="12" s="1"/>
  <c r="I2159" i="12" a="1"/>
  <c r="I2159" i="12" s="1"/>
  <c r="I2160" i="12" a="1"/>
  <c r="I2160" i="12" s="1"/>
  <c r="I2161" i="12" a="1"/>
  <c r="I2161" i="12" s="1"/>
  <c r="I2162" i="12" a="1"/>
  <c r="I2162" i="12" s="1"/>
  <c r="I2163" i="12" a="1"/>
  <c r="I2163" i="12" s="1"/>
  <c r="I2164" i="12" a="1"/>
  <c r="I2164" i="12" s="1"/>
  <c r="I2165" i="12" a="1"/>
  <c r="I2165" i="12" s="1"/>
  <c r="I2166" i="12" a="1"/>
  <c r="I2166" i="12" s="1"/>
  <c r="I2167" i="12" a="1"/>
  <c r="I2167" i="12" s="1"/>
  <c r="I2168" i="12" a="1"/>
  <c r="I2168" i="12" s="1"/>
  <c r="I2169" i="12" a="1"/>
  <c r="I2169" i="12" s="1"/>
  <c r="I2170" i="12" a="1"/>
  <c r="I2170" i="12" s="1"/>
  <c r="I2171" i="12" a="1"/>
  <c r="I2171" i="12" s="1"/>
  <c r="I2172" i="12" a="1"/>
  <c r="I2172" i="12" s="1"/>
  <c r="I2173" i="12" a="1"/>
  <c r="I2173" i="12" s="1"/>
  <c r="I2174" i="12" a="1"/>
  <c r="I2174" i="12" s="1"/>
  <c r="I2175" i="12" a="1"/>
  <c r="I2175" i="12" s="1"/>
  <c r="I2176" i="12" a="1"/>
  <c r="I2176" i="12" s="1"/>
  <c r="I2177" i="12" a="1"/>
  <c r="I2177" i="12" s="1"/>
  <c r="I2178" i="12" a="1"/>
  <c r="I2178" i="12" s="1"/>
  <c r="I2179" i="12" a="1"/>
  <c r="I2179" i="12" s="1"/>
  <c r="I2180" i="12" a="1"/>
  <c r="I2180" i="12" s="1"/>
  <c r="I2181" i="12" a="1"/>
  <c r="I2181" i="12" s="1"/>
  <c r="I2182" i="12" a="1"/>
  <c r="I2182" i="12" s="1"/>
  <c r="I2183" i="12" a="1"/>
  <c r="I2183" i="12" s="1"/>
  <c r="I2184" i="12" a="1"/>
  <c r="I2184" i="12" s="1"/>
  <c r="I2185" i="12" a="1"/>
  <c r="I2185" i="12" s="1"/>
  <c r="I2186" i="12" a="1"/>
  <c r="I2186" i="12" s="1"/>
  <c r="I2187" i="12" a="1"/>
  <c r="I2187" i="12" s="1"/>
  <c r="I2188" i="12" a="1"/>
  <c r="I2188" i="12" s="1"/>
  <c r="I2189" i="12" a="1"/>
  <c r="I2189" i="12" s="1"/>
  <c r="I2190" i="12" a="1"/>
  <c r="I2190" i="12" s="1"/>
  <c r="I2191" i="12" a="1"/>
  <c r="I2191" i="12" s="1"/>
  <c r="I2192" i="12" a="1"/>
  <c r="I2192" i="12" s="1"/>
  <c r="I2193" i="12" a="1"/>
  <c r="I2193" i="12" s="1"/>
  <c r="I2194" i="12" a="1"/>
  <c r="I2194" i="12" s="1"/>
  <c r="I2195" i="12" a="1"/>
  <c r="I2195" i="12" s="1"/>
  <c r="I2196" i="12" a="1"/>
  <c r="I2196" i="12" s="1"/>
  <c r="I2197" i="12" a="1"/>
  <c r="I2197" i="12" s="1"/>
  <c r="I2198" i="12" a="1"/>
  <c r="I2198" i="12" s="1"/>
  <c r="I2199" i="12" a="1"/>
  <c r="I2199" i="12" s="1"/>
  <c r="I2200" i="12" a="1"/>
  <c r="I2200" i="12" s="1"/>
  <c r="I2201" i="12" a="1"/>
  <c r="I2201" i="12" s="1"/>
  <c r="I2202" i="12" a="1"/>
  <c r="I2202" i="12" s="1"/>
  <c r="I2203" i="12" a="1"/>
  <c r="I2203" i="12" s="1"/>
  <c r="I2204" i="12" a="1"/>
  <c r="I2204" i="12" s="1"/>
  <c r="I2205" i="12" a="1"/>
  <c r="I2205" i="12" s="1"/>
  <c r="I2206" i="12" a="1"/>
  <c r="I2206" i="12" s="1"/>
  <c r="I2207" i="12" a="1"/>
  <c r="I2207" i="12" s="1"/>
  <c r="I2208" i="12" a="1"/>
  <c r="I2208" i="12" s="1"/>
  <c r="I2209" i="12" a="1"/>
  <c r="I2209" i="12" s="1"/>
  <c r="I2210" i="12" a="1"/>
  <c r="I2210" i="12" s="1"/>
  <c r="I2211" i="12" a="1"/>
  <c r="I2211" i="12" s="1"/>
  <c r="I2212" i="12" a="1"/>
  <c r="I2212" i="12" s="1"/>
  <c r="I2213" i="12" a="1"/>
  <c r="I2213" i="12" s="1"/>
  <c r="I2214" i="12" a="1"/>
  <c r="I2214" i="12" s="1"/>
  <c r="I2215" i="12" a="1"/>
  <c r="I2215" i="12" s="1"/>
  <c r="I2216" i="12" a="1"/>
  <c r="I2216" i="12" s="1"/>
  <c r="I2217" i="12" a="1"/>
  <c r="I2217" i="12" s="1"/>
  <c r="I2218" i="12" a="1"/>
  <c r="I2218" i="12" s="1"/>
  <c r="I2219" i="12" a="1"/>
  <c r="I2219" i="12" s="1"/>
  <c r="I2220" i="12" a="1"/>
  <c r="I2220" i="12" s="1"/>
  <c r="I2221" i="12" a="1"/>
  <c r="I2221" i="12" s="1"/>
  <c r="I2222" i="12" a="1"/>
  <c r="I2222" i="12" s="1"/>
  <c r="I2223" i="12" a="1"/>
  <c r="I2223" i="12" s="1"/>
  <c r="I2224" i="12" a="1"/>
  <c r="I2224" i="12" s="1"/>
  <c r="I2225" i="12" a="1"/>
  <c r="I2225" i="12" s="1"/>
  <c r="I2226" i="12" a="1"/>
  <c r="I2226" i="12" s="1"/>
  <c r="I2227" i="12" a="1"/>
  <c r="I2227" i="12" s="1"/>
  <c r="I2228" i="12" a="1"/>
  <c r="I2228" i="12" s="1"/>
  <c r="I2229" i="12" a="1"/>
  <c r="I2229" i="12" s="1"/>
  <c r="I2230" i="12" a="1"/>
  <c r="I2230" i="12" s="1"/>
  <c r="I2231" i="12" a="1"/>
  <c r="I2231" i="12" s="1"/>
  <c r="I2232" i="12" a="1"/>
  <c r="I2232" i="12" s="1"/>
  <c r="I2233" i="12" a="1"/>
  <c r="I2233" i="12" s="1"/>
  <c r="I2234" i="12" a="1"/>
  <c r="I2234" i="12" s="1"/>
  <c r="I2235" i="12" a="1"/>
  <c r="I2235" i="12" s="1"/>
  <c r="I2236" i="12" a="1"/>
  <c r="I2236" i="12" s="1"/>
  <c r="I2237" i="12" a="1"/>
  <c r="I2237" i="12" s="1"/>
  <c r="I2238" i="12" a="1"/>
  <c r="I2238" i="12" s="1"/>
  <c r="I2239" i="12" a="1"/>
  <c r="I2239" i="12" s="1"/>
  <c r="I2240" i="12" a="1"/>
  <c r="I2240" i="12" s="1"/>
  <c r="I2241" i="12" a="1"/>
  <c r="I2241" i="12" s="1"/>
  <c r="I2242" i="12" a="1"/>
  <c r="I2242" i="12" s="1"/>
  <c r="I2243" i="12" a="1"/>
  <c r="I2243" i="12" s="1"/>
  <c r="I2244" i="12" a="1"/>
  <c r="I2244" i="12" s="1"/>
  <c r="I2245" i="12" a="1"/>
  <c r="I2245" i="12" s="1"/>
  <c r="I2246" i="12" a="1"/>
  <c r="I2246" i="12" s="1"/>
  <c r="I2247" i="12" a="1"/>
  <c r="I2247" i="12" s="1"/>
  <c r="I2248" i="12" a="1"/>
  <c r="I2248" i="12" s="1"/>
  <c r="I2249" i="12" a="1"/>
  <c r="I2249" i="12" s="1"/>
  <c r="I2250" i="12" a="1"/>
  <c r="I2250" i="12" s="1"/>
  <c r="I2251" i="12" a="1"/>
  <c r="I2251" i="12" s="1"/>
  <c r="I2252" i="12" a="1"/>
  <c r="I2252" i="12" s="1"/>
  <c r="I2253" i="12" a="1"/>
  <c r="I2253" i="12" s="1"/>
  <c r="I2254" i="12" a="1"/>
  <c r="I2254" i="12" s="1"/>
  <c r="I2255" i="12" a="1"/>
  <c r="I2255" i="12" s="1"/>
  <c r="I2256" i="12" a="1"/>
  <c r="I2256" i="12" s="1"/>
  <c r="I2257" i="12" a="1"/>
  <c r="I2257" i="12" s="1"/>
  <c r="I2258" i="12" a="1"/>
  <c r="I2258" i="12" s="1"/>
  <c r="I2259" i="12" a="1"/>
  <c r="I2259" i="12" s="1"/>
  <c r="I2260" i="12" a="1"/>
  <c r="I2260" i="12" s="1"/>
  <c r="I2261" i="12" a="1"/>
  <c r="I2261" i="12" s="1"/>
  <c r="I2262" i="12" a="1"/>
  <c r="I2262" i="12" s="1"/>
  <c r="I2263" i="12" a="1"/>
  <c r="I2263" i="12" s="1"/>
  <c r="I2264" i="12" a="1"/>
  <c r="I2264" i="12" s="1"/>
  <c r="I2265" i="12" a="1"/>
  <c r="I2265" i="12" s="1"/>
  <c r="I2266" i="12" a="1"/>
  <c r="I2266" i="12" s="1"/>
  <c r="I2267" i="12" a="1"/>
  <c r="I2267" i="12" s="1"/>
  <c r="I2268" i="12" a="1"/>
  <c r="I2268" i="12" s="1"/>
  <c r="I2269" i="12" a="1"/>
  <c r="I2269" i="12" s="1"/>
  <c r="I2270" i="12" a="1"/>
  <c r="I2270" i="12" s="1"/>
  <c r="I2271" i="12" a="1"/>
  <c r="I2271" i="12" s="1"/>
  <c r="I2272" i="12" a="1"/>
  <c r="I2272" i="12" s="1"/>
  <c r="I2273" i="12" a="1"/>
  <c r="I2273" i="12" s="1"/>
  <c r="I2274" i="12" a="1"/>
  <c r="I2274" i="12" s="1"/>
  <c r="I2275" i="12" a="1"/>
  <c r="I2275" i="12" s="1"/>
  <c r="I2276" i="12" a="1"/>
  <c r="I2276" i="12" s="1"/>
  <c r="I2277" i="12" a="1"/>
  <c r="I2277" i="12" s="1"/>
  <c r="I2278" i="12" a="1"/>
  <c r="I2278" i="12" s="1"/>
  <c r="I2279" i="12" a="1"/>
  <c r="I2279" i="12" s="1"/>
  <c r="I2280" i="12" a="1"/>
  <c r="I2280" i="12" s="1"/>
  <c r="I2281" i="12" a="1"/>
  <c r="I2281" i="12" s="1"/>
  <c r="I2282" i="12" a="1"/>
  <c r="I2282" i="12" s="1"/>
  <c r="I2283" i="12" a="1"/>
  <c r="I2283" i="12" s="1"/>
  <c r="I2284" i="12" a="1"/>
  <c r="I2284" i="12" s="1"/>
  <c r="I2285" i="12" a="1"/>
  <c r="I2285" i="12" s="1"/>
  <c r="I2286" i="12" a="1"/>
  <c r="I2286" i="12" s="1"/>
  <c r="I2287" i="12" a="1"/>
  <c r="I2287" i="12" s="1"/>
  <c r="I2288" i="12" a="1"/>
  <c r="I2288" i="12" s="1"/>
  <c r="I2289" i="12" a="1"/>
  <c r="I2289" i="12" s="1"/>
  <c r="I2290" i="12" a="1"/>
  <c r="I2290" i="12" s="1"/>
  <c r="I2291" i="12" a="1"/>
  <c r="I2291" i="12" s="1"/>
  <c r="I2292" i="12" a="1"/>
  <c r="I2292" i="12" s="1"/>
  <c r="I2293" i="12" a="1"/>
  <c r="I2293" i="12" s="1"/>
  <c r="I2294" i="12" a="1"/>
  <c r="I2294" i="12" s="1"/>
  <c r="I2295" i="12" a="1"/>
  <c r="I2295" i="12" s="1"/>
  <c r="I2296" i="12" a="1"/>
  <c r="I2296" i="12" s="1"/>
  <c r="I2297" i="12" a="1"/>
  <c r="I2297" i="12" s="1"/>
  <c r="I2298" i="12" a="1"/>
  <c r="I2298" i="12" s="1"/>
  <c r="I2299" i="12" a="1"/>
  <c r="I2299" i="12" s="1"/>
  <c r="I2300" i="12" a="1"/>
  <c r="I2300" i="12" s="1"/>
  <c r="I2301" i="12" a="1"/>
  <c r="I2301" i="12" s="1"/>
  <c r="I2302" i="12" a="1"/>
  <c r="I2302" i="12" s="1"/>
  <c r="I2303" i="12" a="1"/>
  <c r="I2303" i="12" s="1"/>
  <c r="I2304" i="12" a="1"/>
  <c r="I2304" i="12" s="1"/>
  <c r="I2305" i="12" a="1"/>
  <c r="I2305" i="12" s="1"/>
  <c r="I2306" i="12" a="1"/>
  <c r="I2306" i="12" s="1"/>
  <c r="I2307" i="12" a="1"/>
  <c r="I2307" i="12" s="1"/>
  <c r="I2308" i="12" a="1"/>
  <c r="I2308" i="12" s="1"/>
  <c r="I2309" i="12" a="1"/>
  <c r="I2309" i="12" s="1"/>
  <c r="I2310" i="12" a="1"/>
  <c r="I2310" i="12" s="1"/>
  <c r="I2311" i="12" a="1"/>
  <c r="I2311" i="12" s="1"/>
  <c r="I2312" i="12" a="1"/>
  <c r="I2312" i="12" s="1"/>
  <c r="I2313" i="12" a="1"/>
  <c r="I2313" i="12" s="1"/>
  <c r="I2314" i="12" a="1"/>
  <c r="I2314" i="12" s="1"/>
  <c r="I2315" i="12" a="1"/>
  <c r="I2315" i="12" s="1"/>
  <c r="I2316" i="12" a="1"/>
  <c r="I2316" i="12" s="1"/>
  <c r="I2317" i="12" a="1"/>
  <c r="I2317" i="12" s="1"/>
  <c r="I2318" i="12" a="1"/>
  <c r="I2318" i="12" s="1"/>
  <c r="I2319" i="12" a="1"/>
  <c r="I2319" i="12" s="1"/>
  <c r="I2320" i="12" a="1"/>
  <c r="I2320" i="12" s="1"/>
  <c r="I2321" i="12" a="1"/>
  <c r="I2321" i="12" s="1"/>
  <c r="I2322" i="12" a="1"/>
  <c r="I2322" i="12" s="1"/>
  <c r="I2323" i="12" a="1"/>
  <c r="I2323" i="12" s="1"/>
  <c r="I2324" i="12" a="1"/>
  <c r="I2324" i="12" s="1"/>
  <c r="I2325" i="12" a="1"/>
  <c r="I2325" i="12" s="1"/>
  <c r="I2326" i="12" a="1"/>
  <c r="I2326" i="12" s="1"/>
  <c r="I2327" i="12" a="1"/>
  <c r="I2327" i="12" s="1"/>
  <c r="I2328" i="12" a="1"/>
  <c r="I2328" i="12" s="1"/>
  <c r="I2329" i="12" a="1"/>
  <c r="I2329" i="12" s="1"/>
  <c r="I2330" i="12" a="1"/>
  <c r="I2330" i="12" s="1"/>
  <c r="I2331" i="12" a="1"/>
  <c r="I2331" i="12" s="1"/>
  <c r="I2332" i="12" a="1"/>
  <c r="I2332" i="12" s="1"/>
  <c r="I2333" i="12" a="1"/>
  <c r="I2333" i="12" s="1"/>
  <c r="I2334" i="12" a="1"/>
  <c r="I2334" i="12" s="1"/>
  <c r="I2335" i="12" a="1"/>
  <c r="I2335" i="12" s="1"/>
  <c r="I2336" i="12" a="1"/>
  <c r="I2336" i="12" s="1"/>
  <c r="I2337" i="12" a="1"/>
  <c r="I2337" i="12" s="1"/>
  <c r="I2338" i="12" a="1"/>
  <c r="I2338" i="12" s="1"/>
  <c r="I2339" i="12" a="1"/>
  <c r="I2339" i="12" s="1"/>
  <c r="I2340" i="12" a="1"/>
  <c r="I2340" i="12" s="1"/>
  <c r="I2341" i="12" a="1"/>
  <c r="I2341" i="12" s="1"/>
  <c r="I2342" i="12" a="1"/>
  <c r="I2342" i="12" s="1"/>
  <c r="I2343" i="12" a="1"/>
  <c r="I2343" i="12" s="1"/>
  <c r="I2344" i="12" a="1"/>
  <c r="I2344" i="12" s="1"/>
  <c r="I2345" i="12" a="1"/>
  <c r="I2345" i="12" s="1"/>
  <c r="I2346" i="12" a="1"/>
  <c r="I2346" i="12" s="1"/>
  <c r="I2347" i="12" a="1"/>
  <c r="I2347" i="12" s="1"/>
  <c r="I2348" i="12" a="1"/>
  <c r="I2348" i="12" s="1"/>
  <c r="I2349" i="12" a="1"/>
  <c r="I2349" i="12" s="1"/>
  <c r="I2350" i="12" a="1"/>
  <c r="I2350" i="12" s="1"/>
  <c r="I2351" i="12" a="1"/>
  <c r="I2351" i="12" s="1"/>
  <c r="I2352" i="12" a="1"/>
  <c r="I2352" i="12" s="1"/>
  <c r="I2353" i="12" a="1"/>
  <c r="I2353" i="12" s="1"/>
  <c r="I2354" i="12" a="1"/>
  <c r="I2354" i="12" s="1"/>
  <c r="I2355" i="12" a="1"/>
  <c r="I2355" i="12" s="1"/>
  <c r="I2356" i="12" a="1"/>
  <c r="I2356" i="12" s="1"/>
  <c r="I2357" i="12" a="1"/>
  <c r="I2357" i="12" s="1"/>
  <c r="I2358" i="12" a="1"/>
  <c r="I2358" i="12" s="1"/>
  <c r="I2359" i="12" a="1"/>
  <c r="I2359" i="12" s="1"/>
  <c r="I2360" i="12" a="1"/>
  <c r="I2360" i="12" s="1"/>
  <c r="I2361" i="12" a="1"/>
  <c r="I2361" i="12" s="1"/>
  <c r="I2362" i="12" a="1"/>
  <c r="I2362" i="12" s="1"/>
  <c r="I2363" i="12" a="1"/>
  <c r="I2363" i="12" s="1"/>
  <c r="I2364" i="12" a="1"/>
  <c r="I2364" i="12" s="1"/>
  <c r="I2365" i="12" a="1"/>
  <c r="I2365" i="12" s="1"/>
  <c r="I2366" i="12" a="1"/>
  <c r="I2366" i="12" s="1"/>
  <c r="I2367" i="12" a="1"/>
  <c r="I2367" i="12" s="1"/>
  <c r="I2368" i="12" a="1"/>
  <c r="I2368" i="12" s="1"/>
  <c r="I2369" i="12" a="1"/>
  <c r="I2369" i="12" s="1"/>
  <c r="I2370" i="12" a="1"/>
  <c r="I2370" i="12" s="1"/>
  <c r="I2371" i="12" a="1"/>
  <c r="I2371" i="12" s="1"/>
  <c r="I2372" i="12" a="1"/>
  <c r="I2372" i="12" s="1"/>
  <c r="I2373" i="12" a="1"/>
  <c r="I2373" i="12" s="1"/>
  <c r="I2374" i="12" a="1"/>
  <c r="I2374" i="12" s="1"/>
  <c r="I2375" i="12" a="1"/>
  <c r="I2375" i="12" s="1"/>
  <c r="I2376" i="12" a="1"/>
  <c r="I2376" i="12" s="1"/>
  <c r="I2377" i="12" a="1"/>
  <c r="I2377" i="12" s="1"/>
  <c r="I2378" i="12" a="1"/>
  <c r="I2378" i="12" s="1"/>
  <c r="I2379" i="12" a="1"/>
  <c r="I2379" i="12" s="1"/>
  <c r="I2380" i="12" a="1"/>
  <c r="I2380" i="12" s="1"/>
  <c r="I2381" i="12" a="1"/>
  <c r="I2381" i="12" s="1"/>
  <c r="I2382" i="12" a="1"/>
  <c r="I2382" i="12" s="1"/>
  <c r="I2383" i="12" a="1"/>
  <c r="I2383" i="12" s="1"/>
  <c r="I2384" i="12" a="1"/>
  <c r="I2384" i="12" s="1"/>
  <c r="I2385" i="12" a="1"/>
  <c r="I2385" i="12" s="1"/>
  <c r="I2386" i="12" a="1"/>
  <c r="I2386" i="12" s="1"/>
  <c r="I2387" i="12" a="1"/>
  <c r="I2387" i="12" s="1"/>
  <c r="I2388" i="12" a="1"/>
  <c r="I2388" i="12" s="1"/>
  <c r="I2389" i="12" a="1"/>
  <c r="I2389" i="12" s="1"/>
  <c r="I2390" i="12" a="1"/>
  <c r="I2390" i="12" s="1"/>
  <c r="I2391" i="12" a="1"/>
  <c r="I2391" i="12" s="1"/>
  <c r="I2392" i="12" a="1"/>
  <c r="I2392" i="12" s="1"/>
  <c r="I2393" i="12" a="1"/>
  <c r="I2393" i="12" s="1"/>
  <c r="I2394" i="12" a="1"/>
  <c r="I2394" i="12" s="1"/>
  <c r="I2395" i="12" a="1"/>
  <c r="I2395" i="12" s="1"/>
  <c r="I2396" i="12" a="1"/>
  <c r="I2396" i="12" s="1"/>
  <c r="I2397" i="12" a="1"/>
  <c r="I2397" i="12" s="1"/>
  <c r="I2398" i="12" a="1"/>
  <c r="I2398" i="12" s="1"/>
  <c r="I2399" i="12" a="1"/>
  <c r="I2399" i="12" s="1"/>
  <c r="I2400" i="12" a="1"/>
  <c r="I2400" i="12" s="1"/>
  <c r="I2401" i="12" a="1"/>
  <c r="I2401" i="12" s="1"/>
  <c r="I2402" i="12" a="1"/>
  <c r="I2402" i="12" s="1"/>
  <c r="I2403" i="12" a="1"/>
  <c r="I2403" i="12" s="1"/>
  <c r="I2404" i="12" a="1"/>
  <c r="I2404" i="12" s="1"/>
  <c r="I2405" i="12" a="1"/>
  <c r="I2405" i="12" s="1"/>
  <c r="I2406" i="12" a="1"/>
  <c r="I2406" i="12" s="1"/>
  <c r="I2407" i="12" a="1"/>
  <c r="I2407" i="12" s="1"/>
  <c r="I2408" i="12" a="1"/>
  <c r="I2408" i="12" s="1"/>
  <c r="I2409" i="12" a="1"/>
  <c r="I2409" i="12" s="1"/>
  <c r="I2410" i="12" a="1"/>
  <c r="I2410" i="12" s="1"/>
  <c r="I2411" i="12" a="1"/>
  <c r="I2411" i="12" s="1"/>
  <c r="I2412" i="12" a="1"/>
  <c r="I2412" i="12" s="1"/>
  <c r="I2413" i="12" a="1"/>
  <c r="I2413" i="12" s="1"/>
  <c r="I2414" i="12" a="1"/>
  <c r="I2414" i="12" s="1"/>
  <c r="I2415" i="12" a="1"/>
  <c r="I2415" i="12" s="1"/>
  <c r="I2416" i="12" a="1"/>
  <c r="I2416" i="12" s="1"/>
  <c r="I2417" i="12" a="1"/>
  <c r="I2417" i="12" s="1"/>
  <c r="I2418" i="12" a="1"/>
  <c r="I2418" i="12" s="1"/>
  <c r="I2419" i="12" a="1"/>
  <c r="I2419" i="12" s="1"/>
  <c r="I2420" i="12" a="1"/>
  <c r="I2420" i="12" s="1"/>
  <c r="I2421" i="12" a="1"/>
  <c r="I2421" i="12" s="1"/>
  <c r="I2422" i="12" a="1"/>
  <c r="I2422" i="12" s="1"/>
  <c r="I2423" i="12" a="1"/>
  <c r="I2423" i="12" s="1"/>
  <c r="I2424" i="12" a="1"/>
  <c r="I2424" i="12" s="1"/>
  <c r="I2425" i="12" a="1"/>
  <c r="I2425" i="12" s="1"/>
  <c r="I2426" i="12" a="1"/>
  <c r="I2426" i="12" s="1"/>
  <c r="I2427" i="12" a="1"/>
  <c r="I2427" i="12" s="1"/>
  <c r="I2428" i="12" a="1"/>
  <c r="I2428" i="12" s="1"/>
  <c r="I2429" i="12" a="1"/>
  <c r="I2429" i="12" s="1"/>
  <c r="I2430" i="12" a="1"/>
  <c r="I2430" i="12" s="1"/>
  <c r="I2431" i="12" a="1"/>
  <c r="I2431" i="12" s="1"/>
  <c r="I2432" i="12" a="1"/>
  <c r="I2432" i="12" s="1"/>
  <c r="I2433" i="12" a="1"/>
  <c r="I2433" i="12" s="1"/>
  <c r="I2434" i="12" a="1"/>
  <c r="I2434" i="12" s="1"/>
  <c r="I2435" i="12" a="1"/>
  <c r="I2435" i="12" s="1"/>
  <c r="I2436" i="12" a="1"/>
  <c r="I2436" i="12" s="1"/>
  <c r="I2437" i="12" a="1"/>
  <c r="I2437" i="12" s="1"/>
  <c r="I2438" i="12" a="1"/>
  <c r="I2438" i="12" s="1"/>
  <c r="I2439" i="12" a="1"/>
  <c r="I2439" i="12" s="1"/>
  <c r="I2440" i="12" a="1"/>
  <c r="I2440" i="12" s="1"/>
  <c r="I2441" i="12" a="1"/>
  <c r="I2441" i="12" s="1"/>
  <c r="I2442" i="12" a="1"/>
  <c r="I2442" i="12" s="1"/>
  <c r="I2443" i="12" a="1"/>
  <c r="I2443" i="12" s="1"/>
  <c r="I2444" i="12" a="1"/>
  <c r="I2444" i="12" s="1"/>
  <c r="I2445" i="12" a="1"/>
  <c r="I2445" i="12" s="1"/>
  <c r="I2446" i="12" a="1"/>
  <c r="I2446" i="12" s="1"/>
  <c r="I2447" i="12" a="1"/>
  <c r="I2447" i="12" s="1"/>
  <c r="I2448" i="12" a="1"/>
  <c r="I2448" i="12" s="1"/>
  <c r="I2449" i="12" a="1"/>
  <c r="I2449" i="12" s="1"/>
  <c r="I2450" i="12" a="1"/>
  <c r="I2450" i="12" s="1"/>
  <c r="I2451" i="12" a="1"/>
  <c r="I2451" i="12" s="1"/>
  <c r="I2452" i="12" a="1"/>
  <c r="I2452" i="12" s="1"/>
  <c r="I2453" i="12" a="1"/>
  <c r="I2453" i="12" s="1"/>
  <c r="I2454" i="12" a="1"/>
  <c r="I2454" i="12" s="1"/>
  <c r="I2455" i="12" a="1"/>
  <c r="I2455" i="12" s="1"/>
  <c r="I2456" i="12" a="1"/>
  <c r="I2456" i="12" s="1"/>
  <c r="I2457" i="12" a="1"/>
  <c r="I2457" i="12" s="1"/>
  <c r="I2458" i="12" a="1"/>
  <c r="I2458" i="12" s="1"/>
  <c r="I2459" i="12" a="1"/>
  <c r="I2459" i="12" s="1"/>
  <c r="I2460" i="12" a="1"/>
  <c r="I2460" i="12" s="1"/>
  <c r="I2461" i="12" a="1"/>
  <c r="I2461" i="12" s="1"/>
  <c r="I2462" i="12" a="1"/>
  <c r="I2462" i="12" s="1"/>
  <c r="I2463" i="12" a="1"/>
  <c r="I2463" i="12" s="1"/>
  <c r="I2464" i="12" a="1"/>
  <c r="I2464" i="12" s="1"/>
  <c r="I2465" i="12" a="1"/>
  <c r="I2465" i="12" s="1"/>
  <c r="I2466" i="12" a="1"/>
  <c r="I2466" i="12" s="1"/>
  <c r="I2467" i="12" a="1"/>
  <c r="I2467" i="12" s="1"/>
  <c r="I2468" i="12" a="1"/>
  <c r="I2468" i="12" s="1"/>
  <c r="I2469" i="12" a="1"/>
  <c r="I2469" i="12" s="1"/>
  <c r="I2470" i="12" a="1"/>
  <c r="I2470" i="12" s="1"/>
  <c r="I2471" i="12" a="1"/>
  <c r="I2471" i="12" s="1"/>
  <c r="I2472" i="12" a="1"/>
  <c r="I2472" i="12" s="1"/>
  <c r="I2473" i="12" a="1"/>
  <c r="I2473" i="12" s="1"/>
  <c r="I2474" i="12" a="1"/>
  <c r="I2474" i="12" s="1"/>
  <c r="I2475" i="12" a="1"/>
  <c r="I2475" i="12" s="1"/>
  <c r="I2476" i="12" a="1"/>
  <c r="I2476" i="12" s="1"/>
  <c r="I2477" i="12" a="1"/>
  <c r="I2477" i="12" s="1"/>
  <c r="I2478" i="12" a="1"/>
  <c r="I2478" i="12" s="1"/>
  <c r="I2479" i="12" a="1"/>
  <c r="I2479" i="12" s="1"/>
  <c r="I2480" i="12" a="1"/>
  <c r="I2480" i="12" s="1"/>
  <c r="I2481" i="12" a="1"/>
  <c r="I2481" i="12" s="1"/>
  <c r="I2482" i="12" a="1"/>
  <c r="I2482" i="12" s="1"/>
  <c r="I2483" i="12" a="1"/>
  <c r="I2483" i="12" s="1"/>
  <c r="I2484" i="12" a="1"/>
  <c r="I2484" i="12" s="1"/>
  <c r="I2485" i="12" a="1"/>
  <c r="I2485" i="12" s="1"/>
  <c r="I2486" i="12" a="1"/>
  <c r="I2486" i="12" s="1"/>
  <c r="I2487" i="12" a="1"/>
  <c r="I2487" i="12" s="1"/>
  <c r="I2488" i="12" a="1"/>
  <c r="I2488" i="12" s="1"/>
  <c r="I2489" i="12" a="1"/>
  <c r="I2489" i="12" s="1"/>
  <c r="I2490" i="12" a="1"/>
  <c r="I2490" i="12" s="1"/>
  <c r="I2491" i="12" a="1"/>
  <c r="I2491" i="12" s="1"/>
  <c r="I2492" i="12" a="1"/>
  <c r="I2492" i="12" s="1"/>
  <c r="I2493" i="12" a="1"/>
  <c r="I2493" i="12" s="1"/>
  <c r="I2494" i="12" a="1"/>
  <c r="I2494" i="12" s="1"/>
  <c r="I2495" i="12" a="1"/>
  <c r="I2495" i="12" s="1"/>
  <c r="I2496" i="12" a="1"/>
  <c r="I2496" i="12" s="1"/>
  <c r="I2497" i="12" a="1"/>
  <c r="I2497" i="12" s="1"/>
  <c r="I2498" i="12" a="1"/>
  <c r="I2498" i="12" s="1"/>
  <c r="I2499" i="12" a="1"/>
  <c r="I2499" i="12" s="1"/>
  <c r="I2500" i="12" a="1"/>
  <c r="I2500" i="12" s="1"/>
  <c r="I2501" i="12" a="1"/>
  <c r="I2501" i="12" s="1"/>
  <c r="I2502" i="12" a="1"/>
  <c r="I2502" i="12" s="1"/>
  <c r="I2503" i="12" a="1"/>
  <c r="I2503" i="12" s="1"/>
  <c r="I2504" i="12" a="1"/>
  <c r="I2504" i="12" s="1"/>
  <c r="I2505" i="12" a="1"/>
  <c r="I2505" i="12" s="1"/>
  <c r="I2506" i="12" a="1"/>
  <c r="I2506" i="12" s="1"/>
  <c r="I2507" i="12" a="1"/>
  <c r="I2507" i="12" s="1"/>
  <c r="I2508" i="12" a="1"/>
  <c r="I2508" i="12" s="1"/>
  <c r="I2509" i="12" a="1"/>
  <c r="I2509" i="12" s="1"/>
  <c r="I2510" i="12" a="1"/>
  <c r="I2510" i="12" s="1"/>
  <c r="I2511" i="12" a="1"/>
  <c r="I2511" i="12" s="1"/>
  <c r="I2512" i="12" a="1"/>
  <c r="I2512" i="12" s="1"/>
  <c r="I2513" i="12" a="1"/>
  <c r="I2513" i="12" s="1"/>
  <c r="I2514" i="12" a="1"/>
  <c r="I2514" i="12" s="1"/>
  <c r="I2515" i="12" a="1"/>
  <c r="I2515" i="12" s="1"/>
  <c r="I2516" i="12" a="1"/>
  <c r="I2516" i="12" s="1"/>
  <c r="I2517" i="12" a="1"/>
  <c r="I2517" i="12" s="1"/>
  <c r="I2518" i="12" a="1"/>
  <c r="I2518" i="12" s="1"/>
  <c r="I2519" i="12" a="1"/>
  <c r="I2519" i="12" s="1"/>
  <c r="I2520" i="12" a="1"/>
  <c r="I2520" i="12" s="1"/>
  <c r="I2521" i="12" a="1"/>
  <c r="I2521" i="12" s="1"/>
  <c r="I2522" i="12" a="1"/>
  <c r="I2522" i="12" s="1"/>
  <c r="I2523" i="12" a="1"/>
  <c r="I2523" i="12" s="1"/>
  <c r="I2524" i="12" a="1"/>
  <c r="I2524" i="12" s="1"/>
  <c r="I2525" i="12" a="1"/>
  <c r="I2525" i="12" s="1"/>
  <c r="I2526" i="12" a="1"/>
  <c r="I2526" i="12" s="1"/>
  <c r="I2527" i="12" a="1"/>
  <c r="I2527" i="12" s="1"/>
  <c r="I2528" i="12" a="1"/>
  <c r="I2528" i="12" s="1"/>
  <c r="I2529" i="12" a="1"/>
  <c r="I2529" i="12" s="1"/>
  <c r="I2530" i="12" a="1"/>
  <c r="I2530" i="12" s="1"/>
  <c r="I2531" i="12" a="1"/>
  <c r="I2531" i="12" s="1"/>
  <c r="I2532" i="12" a="1"/>
  <c r="I2532" i="12" s="1"/>
  <c r="I2533" i="12" a="1"/>
  <c r="I2533" i="12" s="1"/>
  <c r="I2534" i="12" a="1"/>
  <c r="I2534" i="12" s="1"/>
  <c r="I2535" i="12" a="1"/>
  <c r="I2535" i="12" s="1"/>
  <c r="I2536" i="12" a="1"/>
  <c r="I2536" i="12" s="1"/>
  <c r="I2537" i="12" a="1"/>
  <c r="I2537" i="12" s="1"/>
  <c r="I2538" i="12" a="1"/>
  <c r="I2538" i="12" s="1"/>
  <c r="I2539" i="12" a="1"/>
  <c r="I2539" i="12" s="1"/>
  <c r="I2540" i="12" a="1"/>
  <c r="I2540" i="12" s="1"/>
  <c r="I2541" i="12" a="1"/>
  <c r="I2541" i="12" s="1"/>
  <c r="I2542" i="12" a="1"/>
  <c r="I2542" i="12" s="1"/>
  <c r="I2543" i="12" a="1"/>
  <c r="I2543" i="12" s="1"/>
  <c r="I2544" i="12" a="1"/>
  <c r="I2544" i="12" s="1"/>
  <c r="I2545" i="12" a="1"/>
  <c r="I2545" i="12" s="1"/>
  <c r="I2546" i="12" a="1"/>
  <c r="I2546" i="12" s="1"/>
  <c r="I2547" i="12" a="1"/>
  <c r="I2547" i="12" s="1"/>
  <c r="I2548" i="12" a="1"/>
  <c r="I2548" i="12" s="1"/>
  <c r="I2549" i="12" a="1"/>
  <c r="I2549" i="12" s="1"/>
  <c r="I2550" i="12" a="1"/>
  <c r="I2550" i="12" s="1"/>
  <c r="I2551" i="12" a="1"/>
  <c r="I2551" i="12" s="1"/>
  <c r="I2552" i="12" a="1"/>
  <c r="I2552" i="12" s="1"/>
  <c r="I2553" i="12" a="1"/>
  <c r="I2553" i="12" s="1"/>
  <c r="I2554" i="12" a="1"/>
  <c r="I2554" i="12" s="1"/>
  <c r="I2555" i="12" a="1"/>
  <c r="I2555" i="12" s="1"/>
  <c r="I2556" i="12" a="1"/>
  <c r="I2556" i="12" s="1"/>
  <c r="I2557" i="12" a="1"/>
  <c r="I2557" i="12" s="1"/>
  <c r="I2558" i="12" a="1"/>
  <c r="I2558" i="12" s="1"/>
  <c r="I2559" i="12" a="1"/>
  <c r="I2559" i="12" s="1"/>
  <c r="I2560" i="12" a="1"/>
  <c r="I2560" i="12" s="1"/>
  <c r="I2561" i="12" a="1"/>
  <c r="I2561" i="12" s="1"/>
  <c r="I2562" i="12" a="1"/>
  <c r="I2562" i="12" s="1"/>
  <c r="I2563" i="12" a="1"/>
  <c r="I2563" i="12" s="1"/>
  <c r="I2564" i="12" a="1"/>
  <c r="I2564" i="12" s="1"/>
  <c r="I2565" i="12" a="1"/>
  <c r="I2565" i="12" s="1"/>
  <c r="I2566" i="12" a="1"/>
  <c r="I2566" i="12" s="1"/>
  <c r="I2567" i="12" a="1"/>
  <c r="I2567" i="12" s="1"/>
  <c r="I2568" i="12" a="1"/>
  <c r="I2568" i="12" s="1"/>
  <c r="I2569" i="12" a="1"/>
  <c r="I2569" i="12" s="1"/>
  <c r="I2570" i="12" a="1"/>
  <c r="I2570" i="12" s="1"/>
  <c r="I2571" i="12" a="1"/>
  <c r="I2571" i="12" s="1"/>
  <c r="I2572" i="12" a="1"/>
  <c r="I2572" i="12" s="1"/>
  <c r="I2573" i="12" a="1"/>
  <c r="I2573" i="12" s="1"/>
  <c r="I2574" i="12" a="1"/>
  <c r="I2574" i="12" s="1"/>
  <c r="I2575" i="12" a="1"/>
  <c r="I2575" i="12" s="1"/>
  <c r="I2576" i="12" a="1"/>
  <c r="I2576" i="12" s="1"/>
  <c r="I2577" i="12" a="1"/>
  <c r="I2577" i="12" s="1"/>
  <c r="I2578" i="12" a="1"/>
  <c r="I2578" i="12" s="1"/>
  <c r="I2579" i="12" a="1"/>
  <c r="I2579" i="12" s="1"/>
  <c r="I2580" i="12" a="1"/>
  <c r="I2580" i="12" s="1"/>
  <c r="I2581" i="12" a="1"/>
  <c r="I2581" i="12" s="1"/>
  <c r="I2582" i="12" a="1"/>
  <c r="I2582" i="12" s="1"/>
  <c r="I2583" i="12" a="1"/>
  <c r="I2583" i="12" s="1"/>
  <c r="I2584" i="12" a="1"/>
  <c r="I2584" i="12" s="1"/>
  <c r="I2585" i="12" a="1"/>
  <c r="I2585" i="12" s="1"/>
  <c r="I2586" i="12" a="1"/>
  <c r="I2586" i="12" s="1"/>
  <c r="I2587" i="12" a="1"/>
  <c r="I2587" i="12" s="1"/>
  <c r="I2588" i="12" a="1"/>
  <c r="I2588" i="12" s="1"/>
  <c r="I2589" i="12" a="1"/>
  <c r="I2589" i="12" s="1"/>
  <c r="I2590" i="12" a="1"/>
  <c r="I2590" i="12" s="1"/>
  <c r="I2591" i="12" a="1"/>
  <c r="I2591" i="12" s="1"/>
  <c r="I2592" i="12" a="1"/>
  <c r="I2592" i="12" s="1"/>
  <c r="I2593" i="12" a="1"/>
  <c r="I2593" i="12" s="1"/>
  <c r="I2594" i="12" a="1"/>
  <c r="I2594" i="12" s="1"/>
  <c r="I2595" i="12" a="1"/>
  <c r="I2595" i="12" s="1"/>
  <c r="I2596" i="12" a="1"/>
  <c r="I2596" i="12" s="1"/>
  <c r="I2597" i="12" a="1"/>
  <c r="I2597" i="12" s="1"/>
  <c r="I2598" i="12" a="1"/>
  <c r="I2598" i="12" s="1"/>
  <c r="I2599" i="12" a="1"/>
  <c r="I2599" i="12" s="1"/>
  <c r="I2600" i="12" a="1"/>
  <c r="I2600" i="12" s="1"/>
  <c r="I2601" i="12" a="1"/>
  <c r="I2601" i="12" s="1"/>
  <c r="I2602" i="12" a="1"/>
  <c r="I2602" i="12" s="1"/>
  <c r="I2603" i="12" a="1"/>
  <c r="I2603" i="12" s="1"/>
  <c r="I2604" i="12" a="1"/>
  <c r="I2604" i="12" s="1"/>
  <c r="I2605" i="12" a="1"/>
  <c r="I2605" i="12" s="1"/>
  <c r="I2606" i="12" a="1"/>
  <c r="I2606" i="12" s="1"/>
  <c r="I2607" i="12" a="1"/>
  <c r="I2607" i="12" s="1"/>
  <c r="I2608" i="12" a="1"/>
  <c r="I2608" i="12" s="1"/>
  <c r="I2609" i="12" a="1"/>
  <c r="I2609" i="12" s="1"/>
  <c r="I2610" i="12" a="1"/>
  <c r="I2610" i="12" s="1"/>
  <c r="I2611" i="12" a="1"/>
  <c r="I2611" i="12" s="1"/>
  <c r="I2612" i="12" a="1"/>
  <c r="I2612" i="12" s="1"/>
  <c r="I2613" i="12" a="1"/>
  <c r="I2613" i="12" s="1"/>
  <c r="I2614" i="12" a="1"/>
  <c r="I2614" i="12" s="1"/>
  <c r="I2615" i="12" a="1"/>
  <c r="I2615" i="12" s="1"/>
  <c r="I2616" i="12" a="1"/>
  <c r="I2616" i="12" s="1"/>
  <c r="I2617" i="12" a="1"/>
  <c r="I2617" i="12" s="1"/>
  <c r="I2618" i="12" a="1"/>
  <c r="I2618" i="12" s="1"/>
  <c r="I2619" i="12" a="1"/>
  <c r="I2619" i="12" s="1"/>
  <c r="I2620" i="12" a="1"/>
  <c r="I2620" i="12" s="1"/>
  <c r="I2621" i="12" a="1"/>
  <c r="I2621" i="12" s="1"/>
  <c r="I2622" i="12" a="1"/>
  <c r="I2622" i="12" s="1"/>
  <c r="I2623" i="12" a="1"/>
  <c r="I2623" i="12" s="1"/>
  <c r="I2624" i="12" a="1"/>
  <c r="I2624" i="12" s="1"/>
  <c r="I2625" i="12" a="1"/>
  <c r="I2625" i="12" s="1"/>
  <c r="I2626" i="12" a="1"/>
  <c r="I2626" i="12" s="1"/>
  <c r="I2627" i="12" a="1"/>
  <c r="I2627" i="12" s="1"/>
  <c r="I2628" i="12" a="1"/>
  <c r="I2628" i="12" s="1"/>
  <c r="I2629" i="12" a="1"/>
  <c r="I2629" i="12" s="1"/>
  <c r="I2630" i="12" a="1"/>
  <c r="I2630" i="12" s="1"/>
  <c r="I2631" i="12" a="1"/>
  <c r="I2631" i="12" s="1"/>
  <c r="I2632" i="12" a="1"/>
  <c r="I2632" i="12" s="1"/>
  <c r="I2633" i="12" a="1"/>
  <c r="I2633" i="12" s="1"/>
  <c r="I2634" i="12" a="1"/>
  <c r="I2634" i="12" s="1"/>
  <c r="I2635" i="12" a="1"/>
  <c r="I2635" i="12" s="1"/>
  <c r="I2636" i="12" a="1"/>
  <c r="I2636" i="12" s="1"/>
  <c r="I2637" i="12" a="1"/>
  <c r="I2637" i="12" s="1"/>
  <c r="I2638" i="12" a="1"/>
  <c r="I2638" i="12" s="1"/>
  <c r="I2639" i="12" a="1"/>
  <c r="I2639" i="12" s="1"/>
  <c r="I2640" i="12" a="1"/>
  <c r="I2640" i="12" s="1"/>
  <c r="I2641" i="12" a="1"/>
  <c r="I2641" i="12" s="1"/>
  <c r="I2642" i="12" a="1"/>
  <c r="I2642" i="12" s="1"/>
  <c r="I2643" i="12" a="1"/>
  <c r="I2643" i="12" s="1"/>
  <c r="I2644" i="12" a="1"/>
  <c r="I2644" i="12" s="1"/>
  <c r="I2645" i="12" a="1"/>
  <c r="I2645" i="12" s="1"/>
  <c r="I2646" i="12" a="1"/>
  <c r="I2646" i="12" s="1"/>
  <c r="I2647" i="12" a="1"/>
  <c r="I2647" i="12" s="1"/>
  <c r="I2648" i="12" a="1"/>
  <c r="I2648" i="12" s="1"/>
  <c r="I2649" i="12" a="1"/>
  <c r="I2649" i="12" s="1"/>
  <c r="I2650" i="12" a="1"/>
  <c r="I2650" i="12" s="1"/>
  <c r="I2651" i="12" a="1"/>
  <c r="I2651" i="12" s="1"/>
  <c r="I2652" i="12" a="1"/>
  <c r="I2652" i="12" s="1"/>
  <c r="I2653" i="12" a="1"/>
  <c r="I2653" i="12" s="1"/>
  <c r="I2654" i="12" a="1"/>
  <c r="I2654" i="12" s="1"/>
  <c r="I2655" i="12" a="1"/>
  <c r="I2655" i="12" s="1"/>
  <c r="I2656" i="12" a="1"/>
  <c r="I2656" i="12" s="1"/>
  <c r="I2657" i="12" a="1"/>
  <c r="I2657" i="12" s="1"/>
  <c r="I2658" i="12" a="1"/>
  <c r="I2658" i="12" s="1"/>
  <c r="I2659" i="12" a="1"/>
  <c r="I2659" i="12" s="1"/>
  <c r="I2660" i="12" a="1"/>
  <c r="I2660" i="12" s="1"/>
  <c r="I2661" i="12" a="1"/>
  <c r="I2661" i="12" s="1"/>
  <c r="I2662" i="12" a="1"/>
  <c r="I2662" i="12" s="1"/>
  <c r="I2663" i="12" a="1"/>
  <c r="I2663" i="12" s="1"/>
  <c r="I2664" i="12" a="1"/>
  <c r="I2664" i="12" s="1"/>
  <c r="I2665" i="12" a="1"/>
  <c r="I2665" i="12" s="1"/>
  <c r="I2666" i="12" a="1"/>
  <c r="I2666" i="12" s="1"/>
  <c r="I2667" i="12" a="1"/>
  <c r="I2667" i="12" s="1"/>
  <c r="I2668" i="12" a="1"/>
  <c r="I2668" i="12" s="1"/>
  <c r="I2669" i="12" a="1"/>
  <c r="I2669" i="12" s="1"/>
  <c r="I2670" i="12" a="1"/>
  <c r="I2670" i="12" s="1"/>
  <c r="I2671" i="12" a="1"/>
  <c r="I2671" i="12" s="1"/>
  <c r="I2672" i="12" a="1"/>
  <c r="I2672" i="12" s="1"/>
  <c r="I2673" i="12" a="1"/>
  <c r="I2673" i="12" s="1"/>
  <c r="I2674" i="12" a="1"/>
  <c r="I2674" i="12" s="1"/>
  <c r="I2675" i="12" a="1"/>
  <c r="I2675" i="12" s="1"/>
  <c r="I2676" i="12" a="1"/>
  <c r="I2676" i="12" s="1"/>
  <c r="I2677" i="12" a="1"/>
  <c r="I2677" i="12" s="1"/>
  <c r="I2678" i="12" a="1"/>
  <c r="I2678" i="12" s="1"/>
  <c r="I2679" i="12" a="1"/>
  <c r="I2679" i="12" s="1"/>
  <c r="I2680" i="12" a="1"/>
  <c r="I2680" i="12" s="1"/>
  <c r="I2681" i="12" a="1"/>
  <c r="I2681" i="12" s="1"/>
  <c r="I2682" i="12" a="1"/>
  <c r="I2682" i="12" s="1"/>
  <c r="I2683" i="12" a="1"/>
  <c r="I2683" i="12" s="1"/>
  <c r="I2684" i="12" a="1"/>
  <c r="I2684" i="12" s="1"/>
  <c r="I2685" i="12" a="1"/>
  <c r="I2685" i="12" s="1"/>
  <c r="I2686" i="12" a="1"/>
  <c r="I2686" i="12" s="1"/>
  <c r="I2687" i="12" a="1"/>
  <c r="I2687" i="12" s="1"/>
  <c r="I2688" i="12" a="1"/>
  <c r="I2688" i="12" s="1"/>
  <c r="I2689" i="12" a="1"/>
  <c r="I2689" i="12" s="1"/>
  <c r="I2690" i="12" a="1"/>
  <c r="I2690" i="12" s="1"/>
  <c r="I2691" i="12" a="1"/>
  <c r="I2691" i="12" s="1"/>
  <c r="I2692" i="12" a="1"/>
  <c r="I2692" i="12" s="1"/>
  <c r="I2693" i="12" a="1"/>
  <c r="I2693" i="12" s="1"/>
  <c r="I2694" i="12" a="1"/>
  <c r="I2694" i="12" s="1"/>
  <c r="I2695" i="12" a="1"/>
  <c r="I2695" i="12" s="1"/>
  <c r="I2696" i="12" a="1"/>
  <c r="I2696" i="12" s="1"/>
  <c r="I2697" i="12" a="1"/>
  <c r="I2697" i="12" s="1"/>
  <c r="I2698" i="12" a="1"/>
  <c r="I2698" i="12" s="1"/>
  <c r="I2699" i="12" a="1"/>
  <c r="I2699" i="12" s="1"/>
  <c r="I2700" i="12" a="1"/>
  <c r="I2700" i="12" s="1"/>
  <c r="I2701" i="12" a="1"/>
  <c r="I2701" i="12" s="1"/>
  <c r="I2702" i="12" a="1"/>
  <c r="I2702" i="12" s="1"/>
  <c r="I2703" i="12" a="1"/>
  <c r="I2703" i="12" s="1"/>
  <c r="I2704" i="12" a="1"/>
  <c r="I2704" i="12" s="1"/>
  <c r="I2705" i="12" a="1"/>
  <c r="I2705" i="12" s="1"/>
  <c r="I2706" i="12" a="1"/>
  <c r="I2706" i="12" s="1"/>
  <c r="I2707" i="12" a="1"/>
  <c r="I2707" i="12" s="1"/>
  <c r="I2708" i="12" a="1"/>
  <c r="I2708" i="12" s="1"/>
  <c r="I2709" i="12" a="1"/>
  <c r="I2709" i="12" s="1"/>
  <c r="I2710" i="12" a="1"/>
  <c r="I2710" i="12" s="1"/>
  <c r="I2711" i="12" a="1"/>
  <c r="I2711" i="12" s="1"/>
  <c r="I2712" i="12" a="1"/>
  <c r="I2712" i="12" s="1"/>
  <c r="I2713" i="12" a="1"/>
  <c r="I2713" i="12" s="1"/>
  <c r="I2714" i="12" a="1"/>
  <c r="I2714" i="12" s="1"/>
  <c r="I2715" i="12" a="1"/>
  <c r="I2715" i="12" s="1"/>
  <c r="I2716" i="12" a="1"/>
  <c r="I2716" i="12" s="1"/>
  <c r="I2717" i="12" a="1"/>
  <c r="I2717" i="12" s="1"/>
  <c r="I2718" i="12" a="1"/>
  <c r="I2718" i="12" s="1"/>
  <c r="I2719" i="12" a="1"/>
  <c r="I2719" i="12" s="1"/>
  <c r="I2720" i="12" a="1"/>
  <c r="I2720" i="12" s="1"/>
  <c r="I2721" i="12" a="1"/>
  <c r="I2721" i="12" s="1"/>
  <c r="I2722" i="12" a="1"/>
  <c r="I2722" i="12" s="1"/>
  <c r="I2723" i="12" a="1"/>
  <c r="I2723" i="12" s="1"/>
  <c r="I2724" i="12" a="1"/>
  <c r="I2724" i="12" s="1"/>
  <c r="I2725" i="12" a="1"/>
  <c r="I2725" i="12" s="1"/>
  <c r="I2726" i="12" a="1"/>
  <c r="I2726" i="12" s="1"/>
  <c r="I2727" i="12" a="1"/>
  <c r="I2727" i="12" s="1"/>
  <c r="I2728" i="12" a="1"/>
  <c r="I2728" i="12" s="1"/>
  <c r="I2729" i="12" a="1"/>
  <c r="I2729" i="12" s="1"/>
  <c r="I2730" i="12" a="1"/>
  <c r="I2730" i="12" s="1"/>
  <c r="I2731" i="12" a="1"/>
  <c r="I2731" i="12" s="1"/>
  <c r="I2732" i="12" a="1"/>
  <c r="I2732" i="12" s="1"/>
  <c r="I2733" i="12" a="1"/>
  <c r="I2733" i="12" s="1"/>
  <c r="I2734" i="12" a="1"/>
  <c r="I2734" i="12" s="1"/>
  <c r="I2735" i="12" a="1"/>
  <c r="I2735" i="12" s="1"/>
  <c r="I2736" i="12" a="1"/>
  <c r="I2736" i="12" s="1"/>
  <c r="I2737" i="12" a="1"/>
  <c r="I2737" i="12" s="1"/>
  <c r="I2738" i="12" a="1"/>
  <c r="I2738" i="12" s="1"/>
  <c r="I2739" i="12" a="1"/>
  <c r="I2739" i="12" s="1"/>
  <c r="I2740" i="12" a="1"/>
  <c r="I2740" i="12" s="1"/>
  <c r="I2741" i="12" a="1"/>
  <c r="I2741" i="12" s="1"/>
  <c r="I2742" i="12" a="1"/>
  <c r="I2742" i="12" s="1"/>
  <c r="I2743" i="12" a="1"/>
  <c r="I2743" i="12" s="1"/>
  <c r="I2744" i="12" a="1"/>
  <c r="I2744" i="12" s="1"/>
  <c r="I2745" i="12" a="1"/>
  <c r="I2745" i="12" s="1"/>
  <c r="I2746" i="12" a="1"/>
  <c r="I2746" i="12" s="1"/>
  <c r="I2747" i="12" a="1"/>
  <c r="I2747" i="12" s="1"/>
  <c r="I2748" i="12" a="1"/>
  <c r="I2748" i="12" s="1"/>
  <c r="I2749" i="12" a="1"/>
  <c r="I2749" i="12" s="1"/>
  <c r="I2750" i="12" a="1"/>
  <c r="I2750" i="12" s="1"/>
  <c r="I2751" i="12" a="1"/>
  <c r="I2751" i="12" s="1"/>
  <c r="I2752" i="12" a="1"/>
  <c r="I2752" i="12" s="1"/>
  <c r="I2753" i="12" a="1"/>
  <c r="I2753" i="12" s="1"/>
  <c r="I2754" i="12" a="1"/>
  <c r="I2754" i="12" s="1"/>
  <c r="I2755" i="12" a="1"/>
  <c r="I2755" i="12" s="1"/>
  <c r="I2756" i="12" a="1"/>
  <c r="I2756" i="12" s="1"/>
  <c r="I2757" i="12" a="1"/>
  <c r="I2757" i="12" s="1"/>
  <c r="I2758" i="12" a="1"/>
  <c r="I2758" i="12" s="1"/>
  <c r="I2759" i="12" a="1"/>
  <c r="I2759" i="12" s="1"/>
  <c r="I2760" i="12" a="1"/>
  <c r="I2760" i="12" s="1"/>
  <c r="I2761" i="12" a="1"/>
  <c r="I2761" i="12" s="1"/>
  <c r="I2762" i="12" a="1"/>
  <c r="I2762" i="12" s="1"/>
  <c r="I2763" i="12" a="1"/>
  <c r="I2763" i="12" s="1"/>
  <c r="I2764" i="12" a="1"/>
  <c r="I2764" i="12" s="1"/>
  <c r="I2765" i="12" a="1"/>
  <c r="I2765" i="12" s="1"/>
  <c r="I2766" i="12" a="1"/>
  <c r="I2766" i="12" s="1"/>
  <c r="I2767" i="12" a="1"/>
  <c r="I2767" i="12" s="1"/>
  <c r="I2768" i="12" a="1"/>
  <c r="I2768" i="12" s="1"/>
  <c r="I2769" i="12" a="1"/>
  <c r="I2769" i="12" s="1"/>
  <c r="I2770" i="12" a="1"/>
  <c r="I2770" i="12" s="1"/>
  <c r="I2771" i="12" a="1"/>
  <c r="I2771" i="12" s="1"/>
  <c r="I2772" i="12" a="1"/>
  <c r="I2772" i="12" s="1"/>
  <c r="I2773" i="12" a="1"/>
  <c r="I2773" i="12" s="1"/>
  <c r="I2774" i="12" a="1"/>
  <c r="I2774" i="12" s="1"/>
  <c r="I2775" i="12" a="1"/>
  <c r="I2775" i="12" s="1"/>
  <c r="I2776" i="12" a="1"/>
  <c r="I2776" i="12" s="1"/>
  <c r="I2777" i="12" a="1"/>
  <c r="I2777" i="12" s="1"/>
  <c r="I2778" i="12" a="1"/>
  <c r="I2778" i="12" s="1"/>
  <c r="I2779" i="12" a="1"/>
  <c r="I2779" i="12" s="1"/>
  <c r="I2780" i="12" a="1"/>
  <c r="I2780" i="12" s="1"/>
  <c r="I2781" i="12" a="1"/>
  <c r="I2781" i="12" s="1"/>
  <c r="I2782" i="12" a="1"/>
  <c r="I2782" i="12" s="1"/>
  <c r="I2783" i="12" a="1"/>
  <c r="I2783" i="12" s="1"/>
  <c r="I2784" i="12" a="1"/>
  <c r="I2784" i="12" s="1"/>
  <c r="I2785" i="12" a="1"/>
  <c r="I2785" i="12" s="1"/>
  <c r="I2786" i="12" a="1"/>
  <c r="I2786" i="12" s="1"/>
  <c r="I2787" i="12" a="1"/>
  <c r="I2787" i="12" s="1"/>
  <c r="I2788" i="12" a="1"/>
  <c r="I2788" i="12" s="1"/>
  <c r="I2789" i="12" a="1"/>
  <c r="I2789" i="12" s="1"/>
  <c r="I2790" i="12" a="1"/>
  <c r="I2790" i="12" s="1"/>
  <c r="I2791" i="12" a="1"/>
  <c r="I2791" i="12" s="1"/>
  <c r="I2792" i="12" a="1"/>
  <c r="I2792" i="12" s="1"/>
  <c r="I2793" i="12" a="1"/>
  <c r="I2793" i="12" s="1"/>
  <c r="I2794" i="12" a="1"/>
  <c r="I2794" i="12" s="1"/>
  <c r="I2795" i="12" a="1"/>
  <c r="I2795" i="12" s="1"/>
  <c r="I2796" i="12" a="1"/>
  <c r="I2796" i="12" s="1"/>
  <c r="I2797" i="12" a="1"/>
  <c r="I2797" i="12" s="1"/>
  <c r="I2798" i="12" a="1"/>
  <c r="I2798" i="12" s="1"/>
  <c r="I2799" i="12" a="1"/>
  <c r="I2799" i="12" s="1"/>
  <c r="I2800" i="12" a="1"/>
  <c r="I2800" i="12" s="1"/>
  <c r="I2801" i="12" a="1"/>
  <c r="I2801" i="12" s="1"/>
  <c r="I2802" i="12" a="1"/>
  <c r="I2802" i="12" s="1"/>
  <c r="I2803" i="12" a="1"/>
  <c r="I2803" i="12" s="1"/>
  <c r="I2804" i="12" a="1"/>
  <c r="I2804" i="12" s="1"/>
  <c r="I2805" i="12" a="1"/>
  <c r="I2805" i="12" s="1"/>
  <c r="I2806" i="12" a="1"/>
  <c r="I2806" i="12" s="1"/>
  <c r="I2807" i="12" a="1"/>
  <c r="I2807" i="12" s="1"/>
  <c r="I2808" i="12" a="1"/>
  <c r="I2808" i="12" s="1"/>
  <c r="I2809" i="12" a="1"/>
  <c r="I2809" i="12" s="1"/>
  <c r="I2810" i="12" a="1"/>
  <c r="I2810" i="12" s="1"/>
  <c r="I2811" i="12" a="1"/>
  <c r="I2811" i="12" s="1"/>
  <c r="I2812" i="12" a="1"/>
  <c r="I2812" i="12" s="1"/>
  <c r="I2813" i="12" a="1"/>
  <c r="I2813" i="12" s="1"/>
  <c r="I2814" i="12" a="1"/>
  <c r="I2814" i="12" s="1"/>
  <c r="I2815" i="12" a="1"/>
  <c r="I2815" i="12" s="1"/>
  <c r="I2816" i="12" a="1"/>
  <c r="I2816" i="12" s="1"/>
  <c r="I2817" i="12" a="1"/>
  <c r="I2817" i="12" s="1"/>
  <c r="I2818" i="12" a="1"/>
  <c r="I2818" i="12" s="1"/>
  <c r="I2819" i="12" a="1"/>
  <c r="I2819" i="12" s="1"/>
  <c r="I2820" i="12" a="1"/>
  <c r="I2820" i="12" s="1"/>
  <c r="I2821" i="12" a="1"/>
  <c r="I2821" i="12" s="1"/>
  <c r="I2822" i="12" a="1"/>
  <c r="I2822" i="12" s="1"/>
  <c r="I2823" i="12" a="1"/>
  <c r="I2823" i="12" s="1"/>
  <c r="I2824" i="12" a="1"/>
  <c r="I2824" i="12" s="1"/>
  <c r="I2825" i="12" a="1"/>
  <c r="I2825" i="12" s="1"/>
  <c r="I2826" i="12" a="1"/>
  <c r="I2826" i="12" s="1"/>
  <c r="I2827" i="12" a="1"/>
  <c r="I2827" i="12" s="1"/>
  <c r="I2828" i="12" a="1"/>
  <c r="I2828" i="12" s="1"/>
  <c r="I2829" i="12" a="1"/>
  <c r="I2829" i="12" s="1"/>
  <c r="I2830" i="12" a="1"/>
  <c r="I2830" i="12" s="1"/>
  <c r="I2831" i="12" a="1"/>
  <c r="I2831" i="12" s="1"/>
  <c r="I2832" i="12" a="1"/>
  <c r="I2832" i="12" s="1"/>
  <c r="I2833" i="12" a="1"/>
  <c r="I2833" i="12" s="1"/>
  <c r="I2834" i="12" a="1"/>
  <c r="I2834" i="12" s="1"/>
  <c r="I2835" i="12" a="1"/>
  <c r="I2835" i="12" s="1"/>
  <c r="I2836" i="12" a="1"/>
  <c r="I2836" i="12" s="1"/>
  <c r="I2837" i="12" a="1"/>
  <c r="I2837" i="12" s="1"/>
  <c r="I2838" i="12" a="1"/>
  <c r="I2838" i="12" s="1"/>
  <c r="I2839" i="12" a="1"/>
  <c r="I2839" i="12" s="1"/>
  <c r="I2840" i="12" a="1"/>
  <c r="I2840" i="12" s="1"/>
  <c r="I2841" i="12" a="1"/>
  <c r="I2841" i="12" s="1"/>
  <c r="I2842" i="12" a="1"/>
  <c r="I2842" i="12" s="1"/>
  <c r="I2843" i="12" a="1"/>
  <c r="I2843" i="12" s="1"/>
  <c r="I2844" i="12" a="1"/>
  <c r="I2844" i="12" s="1"/>
  <c r="I2845" i="12" a="1"/>
  <c r="I2845" i="12" s="1"/>
  <c r="I2846" i="12" a="1"/>
  <c r="I2846" i="12" s="1"/>
  <c r="I2847" i="12" a="1"/>
  <c r="I2847" i="12" s="1"/>
  <c r="I2848" i="12" a="1"/>
  <c r="I2848" i="12" s="1"/>
  <c r="I2849" i="12" a="1"/>
  <c r="I2849" i="12" s="1"/>
  <c r="I2850" i="12" a="1"/>
  <c r="I2850" i="12" s="1"/>
  <c r="I2851" i="12" a="1"/>
  <c r="I2851" i="12" s="1"/>
  <c r="I2852" i="12" a="1"/>
  <c r="I2852" i="12" s="1"/>
  <c r="I2853" i="12" a="1"/>
  <c r="I2853" i="12" s="1"/>
  <c r="I2854" i="12" a="1"/>
  <c r="I2854" i="12" s="1"/>
  <c r="I2855" i="12" a="1"/>
  <c r="I2855" i="12" s="1"/>
  <c r="I2856" i="12" a="1"/>
  <c r="I2856" i="12" s="1"/>
  <c r="I2857" i="12" a="1"/>
  <c r="I2857" i="12" s="1"/>
  <c r="I2858" i="12" a="1"/>
  <c r="I2858" i="12" s="1"/>
  <c r="I2859" i="12" a="1"/>
  <c r="I2859" i="12" s="1"/>
  <c r="I2860" i="12" a="1"/>
  <c r="I2860" i="12" s="1"/>
  <c r="I2861" i="12" a="1"/>
  <c r="I2861" i="12" s="1"/>
  <c r="I2862" i="12" a="1"/>
  <c r="I2862" i="12" s="1"/>
  <c r="I2863" i="12" a="1"/>
  <c r="I2863" i="12" s="1"/>
  <c r="I2864" i="12" a="1"/>
  <c r="I2864" i="12" s="1"/>
  <c r="I2865" i="12" a="1"/>
  <c r="I2865" i="12" s="1"/>
  <c r="I2866" i="12" a="1"/>
  <c r="I2866" i="12" s="1"/>
  <c r="I2867" i="12" a="1"/>
  <c r="I2867" i="12" s="1"/>
  <c r="I2868" i="12" a="1"/>
  <c r="I2868" i="12" s="1"/>
  <c r="I2869" i="12" a="1"/>
  <c r="I2869" i="12" s="1"/>
  <c r="I2870" i="12" a="1"/>
  <c r="I2870" i="12" s="1"/>
  <c r="I2871" i="12" a="1"/>
  <c r="I2871" i="12" s="1"/>
  <c r="I2872" i="12" a="1"/>
  <c r="I2872" i="12" s="1"/>
  <c r="I2873" i="12" a="1"/>
  <c r="I2873" i="12" s="1"/>
  <c r="I2874" i="12" a="1"/>
  <c r="I2874" i="12" s="1"/>
  <c r="I2875" i="12" a="1"/>
  <c r="I2875" i="12" s="1"/>
  <c r="I2876" i="12" a="1"/>
  <c r="I2876" i="12" s="1"/>
  <c r="I2877" i="12" a="1"/>
  <c r="I2877" i="12" s="1"/>
  <c r="I2878" i="12" a="1"/>
  <c r="I2878" i="12" s="1"/>
  <c r="I2879" i="12" a="1"/>
  <c r="I2879" i="12" s="1"/>
  <c r="I2880" i="12" a="1"/>
  <c r="I2880" i="12" s="1"/>
  <c r="I2881" i="12" a="1"/>
  <c r="I2881" i="12" s="1"/>
  <c r="I2882" i="12" a="1"/>
  <c r="I2882" i="12" s="1"/>
  <c r="I2883" i="12" a="1"/>
  <c r="I2883" i="12" s="1"/>
  <c r="I2884" i="12" a="1"/>
  <c r="I2884" i="12" s="1"/>
  <c r="I2885" i="12" a="1"/>
  <c r="I2885" i="12" s="1"/>
  <c r="I2886" i="12" a="1"/>
  <c r="I2886" i="12" s="1"/>
  <c r="I2887" i="12" a="1"/>
  <c r="I2887" i="12" s="1"/>
  <c r="I2888" i="12" a="1"/>
  <c r="I2888" i="12" s="1"/>
  <c r="I2889" i="12" a="1"/>
  <c r="I2889" i="12" s="1"/>
  <c r="I2890" i="12" a="1"/>
  <c r="I2890" i="12" s="1"/>
  <c r="I2891" i="12" a="1"/>
  <c r="I2891" i="12" s="1"/>
  <c r="I2892" i="12" a="1"/>
  <c r="I2892" i="12" s="1"/>
  <c r="I2893" i="12" a="1"/>
  <c r="I2893" i="12" s="1"/>
  <c r="I2894" i="12" a="1"/>
  <c r="I2894" i="12" s="1"/>
  <c r="I2895" i="12" a="1"/>
  <c r="I2895" i="12" s="1"/>
  <c r="I2896" i="12" a="1"/>
  <c r="I2896" i="12" s="1"/>
  <c r="I2897" i="12" a="1"/>
  <c r="I2897" i="12" s="1"/>
  <c r="I2898" i="12" a="1"/>
  <c r="I2898" i="12" s="1"/>
  <c r="I2899" i="12" a="1"/>
  <c r="I2899" i="12" s="1"/>
  <c r="I2900" i="12" a="1"/>
  <c r="I2900" i="12" s="1"/>
  <c r="I2901" i="12" a="1"/>
  <c r="I2901" i="12" s="1"/>
  <c r="I2902" i="12" a="1"/>
  <c r="I2902" i="12" s="1"/>
  <c r="I2903" i="12" a="1"/>
  <c r="I2903" i="12" s="1"/>
  <c r="I2904" i="12" a="1"/>
  <c r="I2904" i="12" s="1"/>
  <c r="I2905" i="12" a="1"/>
  <c r="I2905" i="12" s="1"/>
  <c r="I2906" i="12" a="1"/>
  <c r="I2906" i="12" s="1"/>
  <c r="I2907" i="12" a="1"/>
  <c r="I2907" i="12" s="1"/>
  <c r="I2908" i="12" a="1"/>
  <c r="I2908" i="12" s="1"/>
  <c r="I2909" i="12" a="1"/>
  <c r="I2909" i="12" s="1"/>
  <c r="I2910" i="12" a="1"/>
  <c r="I2910" i="12" s="1"/>
  <c r="I2911" i="12" a="1"/>
  <c r="I2911" i="12" s="1"/>
  <c r="I2912" i="12" a="1"/>
  <c r="I2912" i="12" s="1"/>
  <c r="I2913" i="12" a="1"/>
  <c r="I2913" i="12" s="1"/>
  <c r="I2914" i="12" a="1"/>
  <c r="I2914" i="12" s="1"/>
  <c r="I2915" i="12" a="1"/>
  <c r="I2915" i="12" s="1"/>
  <c r="I2916" i="12" a="1"/>
  <c r="I2916" i="12" s="1"/>
  <c r="I2917" i="12" a="1"/>
  <c r="I2917" i="12" s="1"/>
  <c r="I2918" i="12" a="1"/>
  <c r="I2918" i="12" s="1"/>
  <c r="I2919" i="12" a="1"/>
  <c r="I2919" i="12" s="1"/>
  <c r="I2920" i="12" a="1"/>
  <c r="I2920" i="12" s="1"/>
  <c r="I2921" i="12" a="1"/>
  <c r="I2921" i="12" s="1"/>
  <c r="I2922" i="12" a="1"/>
  <c r="I2922" i="12" s="1"/>
  <c r="I2923" i="12" a="1"/>
  <c r="I2923" i="12" s="1"/>
  <c r="I2924" i="12" a="1"/>
  <c r="I2924" i="12" s="1"/>
  <c r="I2925" i="12" a="1"/>
  <c r="I2925" i="12" s="1"/>
  <c r="I2926" i="12" a="1"/>
  <c r="I2926" i="12" s="1"/>
  <c r="I2927" i="12" a="1"/>
  <c r="I2927" i="12" s="1"/>
  <c r="I2928" i="12" a="1"/>
  <c r="I2928" i="12" s="1"/>
  <c r="I2929" i="12" a="1"/>
  <c r="I2929" i="12" s="1"/>
  <c r="I2930" i="12" a="1"/>
  <c r="I2930" i="12" s="1"/>
  <c r="I2931" i="12" a="1"/>
  <c r="I2931" i="12" s="1"/>
  <c r="I2932" i="12" a="1"/>
  <c r="I2932" i="12" s="1"/>
  <c r="I2933" i="12" a="1"/>
  <c r="I2933" i="12" s="1"/>
  <c r="I2934" i="12" a="1"/>
  <c r="I2934" i="12" s="1"/>
  <c r="I2935" i="12" a="1"/>
  <c r="I2935" i="12" s="1"/>
  <c r="I2936" i="12" a="1"/>
  <c r="I2936" i="12" s="1"/>
  <c r="I2937" i="12" a="1"/>
  <c r="I2937" i="12" s="1"/>
  <c r="I2938" i="12" a="1"/>
  <c r="I2938" i="12" s="1"/>
  <c r="I2939" i="12" a="1"/>
  <c r="I2939" i="12" s="1"/>
  <c r="I2940" i="12" a="1"/>
  <c r="I2940" i="12" s="1"/>
  <c r="I2941" i="12" a="1"/>
  <c r="I2941" i="12" s="1"/>
  <c r="I2942" i="12" a="1"/>
  <c r="I2942" i="12" s="1"/>
  <c r="I2943" i="12" a="1"/>
  <c r="I2943" i="12" s="1"/>
  <c r="I2944" i="12" a="1"/>
  <c r="I2944" i="12" s="1"/>
  <c r="I2945" i="12" a="1"/>
  <c r="I2945" i="12" s="1"/>
  <c r="I2946" i="12" a="1"/>
  <c r="I2946" i="12" s="1"/>
  <c r="I2947" i="12" a="1"/>
  <c r="I2947" i="12" s="1"/>
  <c r="I2948" i="12" a="1"/>
  <c r="I2948" i="12" s="1"/>
  <c r="I2949" i="12" a="1"/>
  <c r="I2949" i="12" s="1"/>
  <c r="I2950" i="12" a="1"/>
  <c r="I2950" i="12" s="1"/>
  <c r="I2951" i="12" a="1"/>
  <c r="I2951" i="12" s="1"/>
  <c r="I2952" i="12" a="1"/>
  <c r="I2952" i="12" s="1"/>
  <c r="I2953" i="12" a="1"/>
  <c r="I2953" i="12" s="1"/>
  <c r="I2954" i="12" a="1"/>
  <c r="I2954" i="12" s="1"/>
  <c r="I2955" i="12" a="1"/>
  <c r="I2955" i="12" s="1"/>
  <c r="I2956" i="12" a="1"/>
  <c r="I2956" i="12" s="1"/>
  <c r="I2957" i="12" a="1"/>
  <c r="I2957" i="12" s="1"/>
  <c r="I2958" i="12" a="1"/>
  <c r="I2958" i="12" s="1"/>
  <c r="I2959" i="12" a="1"/>
  <c r="I2959" i="12" s="1"/>
  <c r="I2960" i="12" a="1"/>
  <c r="I2960" i="12" s="1"/>
  <c r="I2961" i="12" a="1"/>
  <c r="I2961" i="12" s="1"/>
  <c r="I2962" i="12" a="1"/>
  <c r="I2962" i="12" s="1"/>
  <c r="I2963" i="12" a="1"/>
  <c r="I2963" i="12" s="1"/>
  <c r="I2964" i="12" a="1"/>
  <c r="I2964" i="12" s="1"/>
  <c r="I2965" i="12" a="1"/>
  <c r="I2965" i="12" s="1"/>
  <c r="I2966" i="12" a="1"/>
  <c r="I2966" i="12" s="1"/>
  <c r="I2967" i="12" a="1"/>
  <c r="I2967" i="12" s="1"/>
  <c r="I2968" i="12" a="1"/>
  <c r="I2968" i="12" s="1"/>
  <c r="I2969" i="12" a="1"/>
  <c r="I2969" i="12" s="1"/>
  <c r="I2970" i="12" a="1"/>
  <c r="I2970" i="12" s="1"/>
  <c r="I2971" i="12" a="1"/>
  <c r="I2971" i="12" s="1"/>
  <c r="I2972" i="12" a="1"/>
  <c r="I2972" i="12" s="1"/>
  <c r="I2973" i="12" a="1"/>
  <c r="I2973" i="12" s="1"/>
  <c r="I2974" i="12" a="1"/>
  <c r="I2974" i="12" s="1"/>
  <c r="I2975" i="12" a="1"/>
  <c r="I2975" i="12" s="1"/>
  <c r="I2976" i="12" a="1"/>
  <c r="I2976" i="12" s="1"/>
  <c r="I2977" i="12" a="1"/>
  <c r="I2977" i="12" s="1"/>
  <c r="I2" i="12" a="1"/>
  <c r="I2" i="12" s="1"/>
  <c r="E148" i="7"/>
  <c r="F358" i="7"/>
  <c r="F185" i="7"/>
  <c r="E185" i="7"/>
  <c r="F636" i="7"/>
  <c r="E636" i="7"/>
  <c r="E208" i="7"/>
  <c r="F208" i="7"/>
  <c r="F590" i="7"/>
  <c r="E590" i="7"/>
  <c r="F516" i="7"/>
  <c r="E516" i="7"/>
  <c r="F261" i="7"/>
  <c r="E261" i="7"/>
  <c r="F448" i="7"/>
  <c r="E448" i="7"/>
  <c r="F298" i="7"/>
  <c r="F43" i="7"/>
  <c r="F238" i="7"/>
  <c r="F478" i="7"/>
  <c r="F463" i="7"/>
  <c r="F433" i="7"/>
  <c r="F418" i="7"/>
  <c r="E403" i="7"/>
  <c r="E388" i="7"/>
  <c r="F388" i="7"/>
  <c r="E223" i="7"/>
  <c r="F223" i="7"/>
  <c r="E628" i="7"/>
  <c r="F628" i="7"/>
  <c r="E373" i="7"/>
  <c r="F373" i="7"/>
  <c r="E193" i="7"/>
  <c r="F193" i="7"/>
  <c r="E613" i="7"/>
  <c r="F613" i="7"/>
  <c r="E598" i="7"/>
  <c r="F598" i="7"/>
  <c r="E343" i="7"/>
  <c r="F343" i="7"/>
  <c r="E163" i="7"/>
  <c r="F163" i="7"/>
  <c r="E133" i="7"/>
  <c r="F133" i="7"/>
  <c r="E118" i="7"/>
  <c r="F118" i="7"/>
  <c r="E313" i="7"/>
  <c r="F313" i="7"/>
  <c r="E103" i="7"/>
  <c r="F103" i="7"/>
  <c r="F553" i="7"/>
  <c r="E553" i="7"/>
  <c r="F88" i="7"/>
  <c r="E88" i="7"/>
  <c r="F538" i="7"/>
  <c r="E538" i="7"/>
  <c r="E283" i="7"/>
  <c r="F73" i="7"/>
  <c r="E73" i="7"/>
  <c r="F58" i="7"/>
  <c r="E58" i="7"/>
  <c r="E43" i="7"/>
  <c r="F253" i="7"/>
  <c r="E253" i="7"/>
  <c r="F508" i="7"/>
  <c r="E508" i="7"/>
  <c r="E238" i="7"/>
  <c r="E478" i="7"/>
  <c r="E463" i="7"/>
  <c r="E442" i="7"/>
  <c r="E443" i="7"/>
  <c r="E444" i="7"/>
  <c r="E445" i="7"/>
  <c r="E446" i="7"/>
  <c r="E447" i="7"/>
  <c r="E449" i="7"/>
  <c r="E450" i="7"/>
  <c r="E451" i="7"/>
  <c r="E452" i="7"/>
  <c r="E453" i="7"/>
  <c r="E454" i="7"/>
  <c r="E455" i="7"/>
  <c r="E427" i="7"/>
  <c r="E428" i="7"/>
  <c r="E429" i="7"/>
  <c r="E430" i="7"/>
  <c r="E431" i="7"/>
  <c r="E432" i="7"/>
  <c r="E433" i="7"/>
  <c r="E434" i="7"/>
  <c r="E435" i="7"/>
  <c r="E436" i="7"/>
  <c r="E437" i="7"/>
  <c r="E438" i="7"/>
  <c r="E439" i="7"/>
  <c r="E440" i="7"/>
  <c r="E425" i="7"/>
  <c r="E418" i="7"/>
  <c r="E412" i="7"/>
  <c r="E413" i="7"/>
  <c r="E414" i="7"/>
  <c r="E415" i="7"/>
  <c r="E416" i="7"/>
  <c r="E417" i="7"/>
  <c r="E419" i="7"/>
  <c r="E420" i="7"/>
  <c r="E421" i="7"/>
  <c r="E422" i="7"/>
  <c r="E423" i="7"/>
  <c r="E424" i="7"/>
  <c r="E397" i="7"/>
  <c r="E398" i="7"/>
  <c r="E399" i="7"/>
  <c r="E400" i="7"/>
  <c r="E401" i="7"/>
  <c r="E402" i="7"/>
  <c r="E404" i="7"/>
  <c r="E405" i="7"/>
  <c r="E406" i="7"/>
  <c r="E407" i="7"/>
  <c r="E408" i="7"/>
  <c r="E409" i="7"/>
  <c r="E410" i="7"/>
  <c r="E298" i="7"/>
  <c r="E328" i="7"/>
  <c r="E493" i="7"/>
  <c r="F328" i="7" l="1"/>
  <c r="F321" i="7"/>
  <c r="F493" i="7"/>
  <c r="C81" i="9" a="1"/>
  <c r="C81" i="9" s="1"/>
  <c r="G39" i="16" s="1"/>
  <c r="Y41" i="13" l="1"/>
  <c r="Y42" i="13"/>
  <c r="Y43" i="13"/>
  <c r="Y44" i="13"/>
  <c r="Y40" i="13"/>
  <c r="Y48" i="13"/>
  <c r="Y50" i="13"/>
  <c r="Y52" i="13"/>
  <c r="Y53" i="13"/>
  <c r="Y54" i="13"/>
  <c r="Y47" i="13"/>
  <c r="Y60" i="13"/>
  <c r="Y59" i="13"/>
  <c r="T63" i="13"/>
  <c r="T62" i="13"/>
  <c r="T58" i="13"/>
  <c r="T59" i="13"/>
  <c r="T57" i="13"/>
  <c r="T48" i="13"/>
  <c r="T49" i="13"/>
  <c r="T50" i="13"/>
  <c r="T51" i="13"/>
  <c r="T52" i="13"/>
  <c r="T53" i="13"/>
  <c r="T54" i="13"/>
  <c r="T47" i="13"/>
  <c r="N41" i="13"/>
  <c r="N42" i="13"/>
  <c r="N43" i="13"/>
  <c r="N40" i="13"/>
  <c r="N48" i="13"/>
  <c r="N49" i="13"/>
  <c r="N50" i="13"/>
  <c r="N51" i="13"/>
  <c r="N52" i="13"/>
  <c r="N47" i="13"/>
  <c r="N56" i="13"/>
  <c r="N55" i="13"/>
  <c r="N66" i="13"/>
  <c r="N65" i="13"/>
  <c r="N64" i="13"/>
  <c r="N63" i="13"/>
  <c r="N62" i="13"/>
  <c r="N61" i="13"/>
  <c r="N60" i="13"/>
  <c r="H61" i="13"/>
  <c r="H62" i="13"/>
  <c r="H63" i="13"/>
  <c r="H64" i="13"/>
  <c r="H65" i="13"/>
  <c r="H66" i="13"/>
  <c r="H60" i="13"/>
  <c r="D23" i="9" a="1"/>
  <c r="D23" i="9" s="1"/>
  <c r="D22" i="9" a="1"/>
  <c r="D22" i="9" s="1"/>
  <c r="E23" i="9" a="1"/>
  <c r="E23" i="9" s="1"/>
  <c r="E22" i="9" a="1"/>
  <c r="E22" i="9" s="1"/>
  <c r="F42" i="16" a="1"/>
  <c r="F42" i="16" s="1"/>
  <c r="H53" i="13"/>
  <c r="H54" i="13"/>
  <c r="H55" i="13"/>
  <c r="H52" i="13"/>
  <c r="E1564" i="5"/>
  <c r="E1550" i="5"/>
  <c r="E1551" i="5"/>
  <c r="E1552" i="5"/>
  <c r="E1553" i="5"/>
  <c r="E1554" i="5"/>
  <c r="E1555" i="5"/>
  <c r="E1556" i="5"/>
  <c r="E1557" i="5"/>
  <c r="E1558" i="5"/>
  <c r="E1559" i="5"/>
  <c r="E1560" i="5"/>
  <c r="E1561" i="5"/>
  <c r="E1562" i="5"/>
  <c r="E1563" i="5"/>
  <c r="E1549" i="5"/>
  <c r="M60" i="13" l="1"/>
  <c r="M61" i="13"/>
  <c r="M62" i="13"/>
  <c r="M63" i="13"/>
  <c r="M64" i="13"/>
  <c r="M65" i="13"/>
  <c r="M66" i="13"/>
  <c r="X59" i="13"/>
  <c r="X60" i="13"/>
  <c r="S63" i="13"/>
  <c r="S62" i="13"/>
  <c r="X47" i="13"/>
  <c r="X48" i="13"/>
  <c r="X50" i="13"/>
  <c r="X52" i="13"/>
  <c r="X53" i="13"/>
  <c r="X54" i="13"/>
  <c r="X40" i="13"/>
  <c r="X41" i="13"/>
  <c r="X42" i="13"/>
  <c r="X43" i="13"/>
  <c r="X44" i="13"/>
  <c r="M47" i="13"/>
  <c r="M48" i="13"/>
  <c r="M49" i="13"/>
  <c r="M50" i="13"/>
  <c r="M51" i="13"/>
  <c r="M52" i="13"/>
  <c r="M55" i="13"/>
  <c r="M56" i="13"/>
  <c r="G52" i="13"/>
  <c r="G53" i="13"/>
  <c r="G54" i="13"/>
  <c r="G55" i="13"/>
  <c r="G56" i="13"/>
  <c r="S40" i="13"/>
  <c r="S41" i="13"/>
  <c r="S42" i="13"/>
  <c r="M40" i="13"/>
  <c r="M41" i="13"/>
  <c r="M42" i="13"/>
  <c r="M43" i="13"/>
  <c r="W40" i="13"/>
  <c r="W43" i="16" s="1"/>
  <c r="W41" i="13"/>
  <c r="W44" i="16" s="1"/>
  <c r="W42" i="13"/>
  <c r="W45" i="16" s="1"/>
  <c r="W43" i="13"/>
  <c r="W46" i="16" s="1"/>
  <c r="W44" i="13"/>
  <c r="W47" i="16" s="1"/>
  <c r="W46" i="13"/>
  <c r="W49" i="16" s="1"/>
  <c r="W47" i="13"/>
  <c r="W48" i="13"/>
  <c r="W52" i="16" s="1"/>
  <c r="W50" i="13"/>
  <c r="W54" i="16" s="1"/>
  <c r="W52" i="13"/>
  <c r="W56" i="16" s="1"/>
  <c r="W53" i="13"/>
  <c r="W57" i="16" s="1"/>
  <c r="W54" i="13"/>
  <c r="W58" i="16" s="1"/>
  <c r="R61" i="13"/>
  <c r="R63" i="16" s="1"/>
  <c r="R62" i="13"/>
  <c r="R64" i="16" s="1"/>
  <c r="R63" i="13"/>
  <c r="R65" i="16" s="1"/>
  <c r="W58" i="13"/>
  <c r="W63" i="16" s="1"/>
  <c r="W59" i="13"/>
  <c r="W64" i="16" s="1"/>
  <c r="W60" i="13"/>
  <c r="W65" i="16" s="1"/>
  <c r="W39" i="13"/>
  <c r="W42" i="16" s="1"/>
  <c r="R40" i="13"/>
  <c r="R43" i="16" s="1"/>
  <c r="R41" i="13"/>
  <c r="R44" i="16" s="1"/>
  <c r="R42" i="13"/>
  <c r="R45" i="16" s="1"/>
  <c r="R47" i="16"/>
  <c r="R48" i="16"/>
  <c r="R49" i="16"/>
  <c r="R50" i="16"/>
  <c r="R51" i="16"/>
  <c r="R52" i="16"/>
  <c r="R53" i="16"/>
  <c r="R54" i="16"/>
  <c r="R55" i="16"/>
  <c r="R57" i="16"/>
  <c r="R58" i="16"/>
  <c r="R59" i="16"/>
  <c r="R60" i="16"/>
  <c r="F51" i="13"/>
  <c r="F53" i="16" s="1"/>
  <c r="F52" i="13"/>
  <c r="F54" i="16" s="1"/>
  <c r="F53" i="13"/>
  <c r="F55" i="16" s="1"/>
  <c r="F54" i="13"/>
  <c r="F56" i="16" s="1"/>
  <c r="F55" i="13"/>
  <c r="F57" i="16" s="1"/>
  <c r="F56" i="13"/>
  <c r="F58" i="16" s="1"/>
  <c r="R39" i="13"/>
  <c r="R42" i="16" s="1"/>
  <c r="L40" i="13"/>
  <c r="L43" i="16" s="1"/>
  <c r="L41" i="13"/>
  <c r="L44" i="16" s="1"/>
  <c r="L42" i="13"/>
  <c r="L45" i="16" s="1"/>
  <c r="L43" i="13"/>
  <c r="L46" i="16" s="1"/>
  <c r="L46" i="13"/>
  <c r="L48" i="16" s="1"/>
  <c r="L47" i="13"/>
  <c r="L49" i="16" s="1"/>
  <c r="L48" i="13"/>
  <c r="L50" i="16" s="1"/>
  <c r="L49" i="13"/>
  <c r="L51" i="16" s="1"/>
  <c r="L50" i="13"/>
  <c r="L52" i="16" s="1"/>
  <c r="L51" i="13"/>
  <c r="L53" i="16" s="1"/>
  <c r="L52" i="13"/>
  <c r="L54" i="16" s="1"/>
  <c r="L54" i="13"/>
  <c r="L56" i="16" s="1"/>
  <c r="L55" i="13"/>
  <c r="L57" i="16" s="1"/>
  <c r="L56" i="13"/>
  <c r="L58" i="16" s="1"/>
  <c r="L59" i="13"/>
  <c r="L63" i="16" s="1"/>
  <c r="L60" i="13"/>
  <c r="L64" i="16" s="1"/>
  <c r="L61" i="13"/>
  <c r="L65" i="16" s="1"/>
  <c r="L62" i="13"/>
  <c r="L66" i="16" s="1"/>
  <c r="L63" i="13"/>
  <c r="L67" i="16" s="1"/>
  <c r="L64" i="13"/>
  <c r="L68" i="16" s="1"/>
  <c r="L65" i="13"/>
  <c r="L69" i="16" s="1"/>
  <c r="L66" i="13"/>
  <c r="L70" i="16" s="1"/>
  <c r="L39" i="13"/>
  <c r="L42" i="16" s="1"/>
  <c r="F60" i="13"/>
  <c r="F64" i="16" s="1"/>
  <c r="G60" i="13"/>
  <c r="F61" i="13"/>
  <c r="F65" i="16" s="1"/>
  <c r="G61" i="13"/>
  <c r="F62" i="13"/>
  <c r="F66" i="16" s="1"/>
  <c r="G62" i="13"/>
  <c r="F63" i="13"/>
  <c r="F67" i="16" s="1"/>
  <c r="G63" i="13"/>
  <c r="F64" i="13"/>
  <c r="F68" i="16" s="1"/>
  <c r="G64" i="13"/>
  <c r="F65" i="13"/>
  <c r="F69" i="16" s="1"/>
  <c r="G65" i="13"/>
  <c r="F66" i="13"/>
  <c r="F70" i="16" s="1"/>
  <c r="G66" i="13"/>
  <c r="F59" i="13"/>
  <c r="F63" i="16" s="1"/>
  <c r="F6" i="17"/>
  <c r="K1" i="17"/>
  <c r="E1" i="17"/>
  <c r="J1" i="9"/>
  <c r="K1" i="9"/>
  <c r="J2" i="9"/>
  <c r="K2" i="9"/>
  <c r="L2" i="9" s="1"/>
  <c r="J3" i="9"/>
  <c r="K3" i="9"/>
  <c r="J4" i="9"/>
  <c r="K4" i="9"/>
  <c r="J5" i="9"/>
  <c r="K5" i="9"/>
  <c r="J6" i="9"/>
  <c r="K6" i="9"/>
  <c r="J7" i="9"/>
  <c r="K7" i="9"/>
  <c r="J8" i="9"/>
  <c r="K8" i="9"/>
  <c r="J9" i="9"/>
  <c r="K9" i="9"/>
  <c r="J10" i="9"/>
  <c r="K10" i="9"/>
  <c r="J11" i="9"/>
  <c r="K11" i="9"/>
  <c r="J12" i="9"/>
  <c r="K12" i="9"/>
  <c r="J13" i="9"/>
  <c r="K13" i="9"/>
  <c r="J14" i="9"/>
  <c r="K14" i="9"/>
  <c r="J15" i="9"/>
  <c r="K15" i="9"/>
  <c r="J16" i="9"/>
  <c r="K16" i="9"/>
  <c r="I3" i="9"/>
  <c r="I4" i="9"/>
  <c r="I5" i="9"/>
  <c r="I6" i="9"/>
  <c r="I7" i="9"/>
  <c r="I8" i="9"/>
  <c r="I9" i="9"/>
  <c r="I10" i="9"/>
  <c r="I11" i="9"/>
  <c r="I12" i="9"/>
  <c r="I13" i="9"/>
  <c r="I14" i="9"/>
  <c r="I15" i="9"/>
  <c r="I16" i="9"/>
  <c r="I2" i="9"/>
  <c r="D54" i="6" a="1"/>
  <c r="D54" i="6" s="1"/>
  <c r="F40" i="16" s="1"/>
  <c r="D56" i="6" a="1"/>
  <c r="D56" i="6" s="1"/>
  <c r="W6" i="16" a="1"/>
  <c r="W6" i="16" s="1"/>
  <c r="R6" i="16" a="1"/>
  <c r="R6" i="16" s="1"/>
  <c r="L6" i="16" a="1"/>
  <c r="L6" i="16" s="1"/>
  <c r="F6" i="16" a="1"/>
  <c r="F6" i="16" s="1"/>
  <c r="D2" i="16"/>
  <c r="M2" i="9" l="1"/>
  <c r="Y17" i="16" s="1"/>
  <c r="L25" i="16"/>
  <c r="W50" i="16"/>
  <c r="F43" i="16"/>
  <c r="Q41" i="16"/>
  <c r="K41" i="16"/>
  <c r="E41" i="16"/>
  <c r="F14" i="16"/>
  <c r="W7" i="16"/>
  <c r="R7" i="16"/>
  <c r="L7" i="16"/>
  <c r="F7" i="16"/>
  <c r="W3" i="16"/>
  <c r="D2" i="4" a="1"/>
  <c r="D2" i="4" s="1"/>
  <c r="D3" i="4" a="1"/>
  <c r="D3" i="4" s="1"/>
  <c r="D4" i="4" a="1"/>
  <c r="D4" i="4" s="1"/>
  <c r="D5" i="4" a="1"/>
  <c r="D5" i="4" s="1"/>
  <c r="D6" i="4" a="1"/>
  <c r="D6" i="4" s="1"/>
  <c r="D7" i="4" a="1"/>
  <c r="D7" i="4" s="1"/>
  <c r="D8" i="4" a="1"/>
  <c r="D8" i="4" s="1"/>
  <c r="D9" i="4" a="1"/>
  <c r="D9" i="4" s="1"/>
  <c r="D10" i="4" a="1"/>
  <c r="D10" i="4" s="1"/>
  <c r="D11" i="4" a="1"/>
  <c r="D11" i="4" s="1"/>
  <c r="D12" i="4" a="1"/>
  <c r="D12" i="4" s="1"/>
  <c r="D13" i="4" a="1"/>
  <c r="D13" i="4" s="1"/>
  <c r="D14" i="4" a="1"/>
  <c r="D14" i="4" s="1"/>
  <c r="D15" i="4" a="1"/>
  <c r="D15" i="4"/>
  <c r="D16" i="4" a="1"/>
  <c r="D16" i="4" s="1"/>
  <c r="D17" i="4" a="1"/>
  <c r="D17" i="4" s="1"/>
  <c r="D18" i="4" a="1"/>
  <c r="D18" i="4" s="1"/>
  <c r="D19" i="4" a="1"/>
  <c r="D19" i="4"/>
  <c r="D20" i="4" a="1"/>
  <c r="D20" i="4" s="1"/>
  <c r="D21" i="4" a="1"/>
  <c r="D21" i="4" s="1"/>
  <c r="D22" i="4" a="1"/>
  <c r="D22" i="4" s="1"/>
  <c r="D23" i="4" a="1"/>
  <c r="D23" i="4" s="1"/>
  <c r="D24" i="4" a="1"/>
  <c r="D24" i="4" s="1"/>
  <c r="D447" i="4" a="1"/>
  <c r="D447" i="4"/>
  <c r="D25" i="4" a="1"/>
  <c r="D25" i="4" s="1"/>
  <c r="D26" i="4" a="1"/>
  <c r="D26" i="4"/>
  <c r="D27" i="4" a="1"/>
  <c r="D27" i="4" s="1"/>
  <c r="D28" i="4" a="1"/>
  <c r="D28" i="4" s="1"/>
  <c r="D29" i="4" a="1"/>
  <c r="D29" i="4" s="1"/>
  <c r="D30" i="4" a="1"/>
  <c r="D30" i="4" s="1"/>
  <c r="D31" i="4" a="1"/>
  <c r="D31" i="4" s="1"/>
  <c r="D32" i="4" a="1"/>
  <c r="D32" i="4"/>
  <c r="D33" i="4" a="1"/>
  <c r="D33" i="4" s="1"/>
  <c r="D34" i="4" a="1"/>
  <c r="D34" i="4" s="1"/>
  <c r="D35" i="4" a="1"/>
  <c r="D35" i="4" s="1"/>
  <c r="D36" i="4" a="1"/>
  <c r="D36" i="4" s="1"/>
  <c r="D37" i="4" a="1"/>
  <c r="D37" i="4" s="1"/>
  <c r="D38" i="4" a="1"/>
  <c r="D38" i="4" s="1"/>
  <c r="D450" i="4" a="1"/>
  <c r="D450" i="4" s="1"/>
  <c r="D39" i="4" a="1"/>
  <c r="D39" i="4" s="1"/>
  <c r="D40" i="4" a="1"/>
  <c r="D40" i="4" s="1"/>
  <c r="D41" i="4" a="1"/>
  <c r="D41" i="4"/>
  <c r="D42" i="4" a="1"/>
  <c r="D42" i="4" s="1"/>
  <c r="D43" i="4" a="1"/>
  <c r="D43" i="4" s="1"/>
  <c r="D44" i="4" a="1"/>
  <c r="D44" i="4" s="1"/>
  <c r="D45" i="4" a="1"/>
  <c r="D45" i="4" s="1"/>
  <c r="D46" i="4" a="1"/>
  <c r="D46" i="4" s="1"/>
  <c r="D47" i="4" a="1"/>
  <c r="D47" i="4" s="1"/>
  <c r="D48" i="4" a="1"/>
  <c r="D48" i="4" s="1"/>
  <c r="D49" i="4" a="1"/>
  <c r="D49" i="4" s="1"/>
  <c r="D50" i="4" a="1"/>
  <c r="D50" i="4" s="1"/>
  <c r="D452" i="4" a="1"/>
  <c r="D452" i="4" s="1"/>
  <c r="D51" i="4" a="1"/>
  <c r="D51" i="4" s="1"/>
  <c r="D52" i="4" a="1"/>
  <c r="D52" i="4" s="1"/>
  <c r="D53" i="4" a="1"/>
  <c r="D53" i="4" s="1"/>
  <c r="D454" i="4" a="1"/>
  <c r="D454" i="4" s="1"/>
  <c r="D54" i="4" a="1"/>
  <c r="D54" i="4" s="1"/>
  <c r="D55" i="4" a="1"/>
  <c r="D55" i="4" s="1"/>
  <c r="D56" i="4" a="1"/>
  <c r="D56" i="4" s="1"/>
  <c r="D57" i="4" a="1"/>
  <c r="D57" i="4" s="1"/>
  <c r="D58" i="4" a="1"/>
  <c r="D58" i="4" s="1"/>
  <c r="D455" i="4" a="1"/>
  <c r="D455" i="4" s="1"/>
  <c r="D59" i="4" a="1"/>
  <c r="D59" i="4" s="1"/>
  <c r="D60" i="4" a="1"/>
  <c r="D60" i="4" s="1"/>
  <c r="D61" i="4" a="1"/>
  <c r="D61" i="4" s="1"/>
  <c r="D62" i="4" a="1"/>
  <c r="D62" i="4" s="1"/>
  <c r="D63" i="4" a="1"/>
  <c r="D63" i="4" s="1"/>
  <c r="D64" i="4" a="1"/>
  <c r="D64" i="4" s="1"/>
  <c r="D65" i="4" a="1"/>
  <c r="D65" i="4" s="1"/>
  <c r="D66" i="4" a="1"/>
  <c r="D66" i="4" s="1"/>
  <c r="D67" i="4" a="1"/>
  <c r="D67" i="4" s="1"/>
  <c r="D456" i="4" a="1"/>
  <c r="D456" i="4" s="1"/>
  <c r="D68" i="4" a="1"/>
  <c r="D68" i="4" s="1"/>
  <c r="D69" i="4" a="1"/>
  <c r="D69" i="4" s="1"/>
  <c r="D70" i="4" a="1"/>
  <c r="D70" i="4" s="1"/>
  <c r="D71" i="4" a="1"/>
  <c r="D71" i="4" s="1"/>
  <c r="D72" i="4" a="1"/>
  <c r="D72" i="4" s="1"/>
  <c r="D73" i="4" a="1"/>
  <c r="D73" i="4" s="1"/>
  <c r="D74" i="4" a="1"/>
  <c r="D74" i="4" s="1"/>
  <c r="D75" i="4" a="1"/>
  <c r="D75" i="4" s="1"/>
  <c r="D76" i="4" a="1"/>
  <c r="D76" i="4" s="1"/>
  <c r="D77" i="4" a="1"/>
  <c r="D77" i="4" s="1"/>
  <c r="D458" i="4" a="1"/>
  <c r="D458" i="4" s="1"/>
  <c r="D78" i="4" a="1"/>
  <c r="D78" i="4" s="1"/>
  <c r="D79" i="4" a="1"/>
  <c r="D79" i="4" s="1"/>
  <c r="D80" i="4" a="1"/>
  <c r="D80" i="4" s="1"/>
  <c r="D81" i="4" a="1"/>
  <c r="D81" i="4" s="1"/>
  <c r="D82" i="4" a="1"/>
  <c r="D82" i="4" s="1"/>
  <c r="D83" i="4" a="1"/>
  <c r="D83" i="4" s="1"/>
  <c r="D84" i="4" a="1"/>
  <c r="D84" i="4" s="1"/>
  <c r="D85" i="4" a="1"/>
  <c r="D85" i="4" s="1"/>
  <c r="D86" i="4" a="1"/>
  <c r="D86" i="4" s="1"/>
  <c r="D87" i="4" a="1"/>
  <c r="D87" i="4" s="1"/>
  <c r="D88" i="4" a="1"/>
  <c r="D88" i="4" s="1"/>
  <c r="D89" i="4" a="1"/>
  <c r="D89" i="4" s="1"/>
  <c r="D90" i="4" a="1"/>
  <c r="D90" i="4" s="1"/>
  <c r="D91" i="4" a="1"/>
  <c r="D91" i="4" s="1"/>
  <c r="D92" i="4" a="1"/>
  <c r="D92" i="4" s="1"/>
  <c r="D93" i="4" a="1"/>
  <c r="D93" i="4" s="1"/>
  <c r="D94" i="4" a="1"/>
  <c r="D94" i="4" s="1"/>
  <c r="D95" i="4" a="1"/>
  <c r="D95" i="4" s="1"/>
  <c r="D96" i="4" a="1"/>
  <c r="D96" i="4"/>
  <c r="D97" i="4" a="1"/>
  <c r="D97" i="4" s="1"/>
  <c r="D98" i="4" a="1"/>
  <c r="D98" i="4" s="1"/>
  <c r="D99" i="4" a="1"/>
  <c r="D99" i="4" s="1"/>
  <c r="D100" i="4" a="1"/>
  <c r="D100" i="4" s="1"/>
  <c r="D101" i="4" a="1"/>
  <c r="D101" i="4" s="1"/>
  <c r="D102" i="4" a="1"/>
  <c r="D102" i="4" s="1"/>
  <c r="D103" i="4" a="1"/>
  <c r="D103" i="4" s="1"/>
  <c r="D104" i="4" a="1"/>
  <c r="D104" i="4" s="1"/>
  <c r="D463" i="4" a="1"/>
  <c r="D463" i="4" s="1"/>
  <c r="D105" i="4" a="1"/>
  <c r="D105" i="4" s="1"/>
  <c r="D106" i="4" a="1"/>
  <c r="D106" i="4" s="1"/>
  <c r="D107" i="4" a="1"/>
  <c r="D107" i="4" s="1"/>
  <c r="D108" i="4" a="1"/>
  <c r="D108" i="4" s="1"/>
  <c r="D109" i="4" a="1"/>
  <c r="D109" i="4" s="1"/>
  <c r="D110" i="4" a="1"/>
  <c r="D110" i="4" s="1"/>
  <c r="D111" i="4" a="1"/>
  <c r="D111" i="4" s="1"/>
  <c r="D112" i="4" a="1"/>
  <c r="D112" i="4" s="1"/>
  <c r="D113" i="4" a="1"/>
  <c r="D113" i="4" s="1"/>
  <c r="D114" i="4" a="1"/>
  <c r="D114" i="4" s="1"/>
  <c r="D115" i="4" a="1"/>
  <c r="D115" i="4" s="1"/>
  <c r="D116" i="4" a="1"/>
  <c r="D116" i="4" s="1"/>
  <c r="D117" i="4" a="1"/>
  <c r="D117" i="4" s="1"/>
  <c r="D118" i="4" a="1"/>
  <c r="D118" i="4" s="1"/>
  <c r="D119" i="4" a="1"/>
  <c r="D119" i="4" s="1"/>
  <c r="D120" i="4" a="1"/>
  <c r="D120" i="4" s="1"/>
  <c r="D121" i="4" a="1"/>
  <c r="D121" i="4" s="1"/>
  <c r="D122" i="4" a="1"/>
  <c r="D122" i="4" s="1"/>
  <c r="D123" i="4" a="1"/>
  <c r="D123" i="4" s="1"/>
  <c r="D479" i="4" a="1"/>
  <c r="D479" i="4" s="1"/>
  <c r="D124" i="4" a="1"/>
  <c r="D124" i="4" s="1"/>
  <c r="D125" i="4" a="1"/>
  <c r="D125" i="4" s="1"/>
  <c r="D126" i="4" a="1"/>
  <c r="D126" i="4" s="1"/>
  <c r="D127" i="4" a="1"/>
  <c r="D127" i="4" s="1"/>
  <c r="D128" i="4" a="1"/>
  <c r="D128" i="4" s="1"/>
  <c r="D129" i="4" a="1"/>
  <c r="D129" i="4" s="1"/>
  <c r="D130" i="4" a="1"/>
  <c r="D130" i="4" s="1"/>
  <c r="D485" i="4" a="1"/>
  <c r="D485" i="4" s="1"/>
  <c r="D131" i="4" a="1"/>
  <c r="D131" i="4" s="1"/>
  <c r="D132" i="4" a="1"/>
  <c r="D132" i="4" s="1"/>
  <c r="D133" i="4" a="1"/>
  <c r="D133" i="4" s="1"/>
  <c r="D134" i="4" a="1"/>
  <c r="D134" i="4" s="1"/>
  <c r="D135" i="4" a="1"/>
  <c r="D135" i="4" s="1"/>
  <c r="D136" i="4" a="1"/>
  <c r="D136" i="4" s="1"/>
  <c r="D137" i="4" a="1"/>
  <c r="D137" i="4" s="1"/>
  <c r="D138" i="4" a="1"/>
  <c r="D138" i="4" s="1"/>
  <c r="D139" i="4" a="1"/>
  <c r="D139" i="4" s="1"/>
  <c r="D140" i="4" a="1"/>
  <c r="D140" i="4" s="1"/>
  <c r="D141" i="4" a="1"/>
  <c r="D141" i="4" s="1"/>
  <c r="D486" i="4" a="1"/>
  <c r="D486" i="4" s="1"/>
  <c r="D142" i="4" a="1"/>
  <c r="D142" i="4" s="1"/>
  <c r="D143" i="4" a="1"/>
  <c r="D143" i="4" s="1"/>
  <c r="D144" i="4" a="1"/>
  <c r="D144" i="4" s="1"/>
  <c r="D145" i="4" a="1"/>
  <c r="D145" i="4" s="1"/>
  <c r="D146" i="4" a="1"/>
  <c r="D146" i="4" s="1"/>
  <c r="D147" i="4" a="1"/>
  <c r="D147" i="4" s="1"/>
  <c r="D480" i="4" a="1"/>
  <c r="D480" i="4" s="1"/>
  <c r="D487" i="4" a="1"/>
  <c r="D487" i="4" s="1"/>
  <c r="D474" i="4" a="1"/>
  <c r="D474" i="4" s="1"/>
  <c r="D484" i="4" a="1"/>
  <c r="D484" i="4" s="1"/>
  <c r="D442" i="4" a="1"/>
  <c r="D442" i="4" s="1"/>
  <c r="D148" i="4" a="1"/>
  <c r="D148" i="4" s="1"/>
  <c r="D149" i="4" a="1"/>
  <c r="D149" i="4" s="1"/>
  <c r="D150" i="4" a="1"/>
  <c r="D150" i="4" s="1"/>
  <c r="D151" i="4" a="1"/>
  <c r="D151" i="4" s="1"/>
  <c r="D152" i="4" a="1"/>
  <c r="D152" i="4" s="1"/>
  <c r="D153" i="4" a="1"/>
  <c r="D153" i="4"/>
  <c r="D154" i="4" a="1"/>
  <c r="D154" i="4" s="1"/>
  <c r="D155" i="4" a="1"/>
  <c r="D155" i="4" s="1"/>
  <c r="D156" i="4" a="1"/>
  <c r="D156" i="4" s="1"/>
  <c r="D157" i="4" a="1"/>
  <c r="D157" i="4" s="1"/>
  <c r="D158" i="4" a="1"/>
  <c r="D158" i="4" s="1"/>
  <c r="D159" i="4" a="1"/>
  <c r="D159" i="4" s="1"/>
  <c r="D160" i="4" a="1"/>
  <c r="D160" i="4" s="1"/>
  <c r="D161" i="4" a="1"/>
  <c r="D161" i="4" s="1"/>
  <c r="D162" i="4" a="1"/>
  <c r="D162" i="4" s="1"/>
  <c r="D163" i="4" a="1"/>
  <c r="D163" i="4" s="1"/>
  <c r="D164" i="4" a="1"/>
  <c r="D164" i="4" s="1"/>
  <c r="D165" i="4" a="1"/>
  <c r="D165" i="4" s="1"/>
  <c r="D166" i="4" a="1"/>
  <c r="D166" i="4" s="1"/>
  <c r="D167" i="4" a="1"/>
  <c r="D167" i="4" s="1"/>
  <c r="D168" i="4" a="1"/>
  <c r="D168" i="4" s="1"/>
  <c r="D169" i="4" a="1"/>
  <c r="D169" i="4" s="1"/>
  <c r="D170" i="4" a="1"/>
  <c r="D170" i="4" s="1"/>
  <c r="D445" i="4" a="1"/>
  <c r="D445" i="4" s="1"/>
  <c r="D171" i="4" a="1"/>
  <c r="D171" i="4" s="1"/>
  <c r="D172" i="4" a="1"/>
  <c r="D172" i="4" s="1"/>
  <c r="D173" i="4" a="1"/>
  <c r="D173" i="4" s="1"/>
  <c r="D174" i="4" a="1"/>
  <c r="D174" i="4" s="1"/>
  <c r="D175" i="4" a="1"/>
  <c r="D175" i="4" s="1"/>
  <c r="D176" i="4" a="1"/>
  <c r="D176" i="4" s="1"/>
  <c r="D177" i="4" a="1"/>
  <c r="D177" i="4" s="1"/>
  <c r="D178" i="4" a="1"/>
  <c r="D178" i="4" s="1"/>
  <c r="D179" i="4" a="1"/>
  <c r="D179" i="4" s="1"/>
  <c r="D180" i="4" a="1"/>
  <c r="D180" i="4" s="1"/>
  <c r="D181" i="4" a="1"/>
  <c r="D181" i="4" s="1"/>
  <c r="D182" i="4" a="1"/>
  <c r="D182" i="4" s="1"/>
  <c r="D183" i="4" a="1"/>
  <c r="D183" i="4" s="1"/>
  <c r="D184" i="4" a="1"/>
  <c r="D184" i="4" s="1"/>
  <c r="D448" i="4" a="1"/>
  <c r="D448" i="4" s="1"/>
  <c r="D185" i="4" a="1"/>
  <c r="D185" i="4" s="1"/>
  <c r="D186" i="4" a="1"/>
  <c r="D186" i="4" s="1"/>
  <c r="D187" i="4" a="1"/>
  <c r="D187" i="4" s="1"/>
  <c r="D188" i="4" a="1"/>
  <c r="D188" i="4" s="1"/>
  <c r="D189" i="4" a="1"/>
  <c r="D189" i="4" s="1"/>
  <c r="D190" i="4" a="1"/>
  <c r="D190" i="4" s="1"/>
  <c r="D191" i="4" a="1"/>
  <c r="D191" i="4" s="1"/>
  <c r="D192" i="4" a="1"/>
  <c r="D192" i="4" s="1"/>
  <c r="D193" i="4" a="1"/>
  <c r="D193" i="4" s="1"/>
  <c r="D194" i="4" a="1"/>
  <c r="D194" i="4" s="1"/>
  <c r="D195" i="4" a="1"/>
  <c r="D195" i="4" s="1"/>
  <c r="D196" i="4" a="1"/>
  <c r="D196" i="4" s="1"/>
  <c r="D453" i="4" a="1"/>
  <c r="D453" i="4" s="1"/>
  <c r="D197" i="4" a="1"/>
  <c r="D197" i="4" s="1"/>
  <c r="D198" i="4" a="1"/>
  <c r="D198" i="4" s="1"/>
  <c r="D199" i="4" a="1"/>
  <c r="D199" i="4" s="1"/>
  <c r="D467" i="4" a="1"/>
  <c r="D467" i="4" s="1"/>
  <c r="D200" i="4" a="1"/>
  <c r="D200" i="4" s="1"/>
  <c r="D201" i="4" a="1"/>
  <c r="D201" i="4" s="1"/>
  <c r="D202" i="4" a="1"/>
  <c r="D202" i="4" s="1"/>
  <c r="D203" i="4" a="1"/>
  <c r="D203" i="4" s="1"/>
  <c r="D204" i="4" a="1"/>
  <c r="D204" i="4" s="1"/>
  <c r="D444" i="4" a="1"/>
  <c r="D444" i="4" s="1"/>
  <c r="D205" i="4" a="1"/>
  <c r="D205" i="4" s="1"/>
  <c r="D206" i="4" a="1"/>
  <c r="D206" i="4" s="1"/>
  <c r="D207" i="4" a="1"/>
  <c r="D207" i="4" s="1"/>
  <c r="D208" i="4" a="1"/>
  <c r="D208" i="4" s="1"/>
  <c r="D209" i="4" a="1"/>
  <c r="D209" i="4" s="1"/>
  <c r="D210" i="4" a="1"/>
  <c r="D210" i="4" s="1"/>
  <c r="D211" i="4" a="1"/>
  <c r="D211" i="4" s="1"/>
  <c r="D212" i="4" a="1"/>
  <c r="D212" i="4" s="1"/>
  <c r="D213" i="4" a="1"/>
  <c r="D213" i="4" s="1"/>
  <c r="D461" i="4" a="1"/>
  <c r="D461" i="4"/>
  <c r="D214" i="4" a="1"/>
  <c r="D214" i="4" s="1"/>
  <c r="D215" i="4" a="1"/>
  <c r="D215" i="4" s="1"/>
  <c r="D216" i="4" a="1"/>
  <c r="D216" i="4" s="1"/>
  <c r="D217" i="4" a="1"/>
  <c r="D217" i="4" s="1"/>
  <c r="D218" i="4" a="1"/>
  <c r="D218" i="4" s="1"/>
  <c r="D219" i="4" a="1"/>
  <c r="D219" i="4" s="1"/>
  <c r="D220" i="4" a="1"/>
  <c r="D220" i="4" s="1"/>
  <c r="D221" i="4" a="1"/>
  <c r="D221" i="4" s="1"/>
  <c r="D222" i="4" a="1"/>
  <c r="D222" i="4" s="1"/>
  <c r="D223" i="4" a="1"/>
  <c r="D223" i="4" s="1"/>
  <c r="D459" i="4" a="1"/>
  <c r="D459" i="4" s="1"/>
  <c r="D224" i="4" a="1"/>
  <c r="D224" i="4" s="1"/>
  <c r="D225" i="4" a="1"/>
  <c r="D225" i="4" s="1"/>
  <c r="D226" i="4" a="1"/>
  <c r="D226" i="4" s="1"/>
  <c r="D227" i="4" a="1"/>
  <c r="D227" i="4" s="1"/>
  <c r="D228" i="4" a="1"/>
  <c r="D228" i="4" s="1"/>
  <c r="D229" i="4" a="1"/>
  <c r="D229" i="4" s="1"/>
  <c r="D230" i="4" a="1"/>
  <c r="D230" i="4" s="1"/>
  <c r="D231" i="4" a="1"/>
  <c r="D231" i="4" s="1"/>
  <c r="D232" i="4" a="1"/>
  <c r="D232" i="4" s="1"/>
  <c r="D233" i="4" a="1"/>
  <c r="D233" i="4" s="1"/>
  <c r="D234" i="4" a="1"/>
  <c r="D234" i="4" s="1"/>
  <c r="D235" i="4" a="1"/>
  <c r="D235" i="4" s="1"/>
  <c r="D236" i="4" a="1"/>
  <c r="D236" i="4" s="1"/>
  <c r="D237" i="4" a="1"/>
  <c r="D237" i="4" s="1"/>
  <c r="D238" i="4" a="1"/>
  <c r="D238" i="4" s="1"/>
  <c r="D239" i="4" a="1"/>
  <c r="D239" i="4" s="1"/>
  <c r="D240" i="4" a="1"/>
  <c r="D240" i="4" s="1"/>
  <c r="D241" i="4" a="1"/>
  <c r="D241" i="4" s="1"/>
  <c r="D242" i="4" a="1"/>
  <c r="D242" i="4" s="1"/>
  <c r="D243" i="4" a="1"/>
  <c r="D243" i="4" s="1"/>
  <c r="D244" i="4" a="1"/>
  <c r="D244" i="4" s="1"/>
  <c r="D245" i="4" a="1"/>
  <c r="D245" i="4" s="1"/>
  <c r="D246" i="4" a="1"/>
  <c r="D246" i="4" s="1"/>
  <c r="D247" i="4" a="1"/>
  <c r="D247" i="4" s="1"/>
  <c r="D248" i="4" a="1"/>
  <c r="D248" i="4" s="1"/>
  <c r="D249" i="4" a="1"/>
  <c r="D249" i="4" s="1"/>
  <c r="D250" i="4" a="1"/>
  <c r="D250" i="4" s="1"/>
  <c r="D465" i="4" a="1"/>
  <c r="D465" i="4" s="1"/>
  <c r="D251" i="4" a="1"/>
  <c r="D251" i="4" s="1"/>
  <c r="D252" i="4" a="1"/>
  <c r="D252" i="4" s="1"/>
  <c r="D253" i="4" a="1"/>
  <c r="D253" i="4" s="1"/>
  <c r="D254" i="4" a="1"/>
  <c r="D254" i="4" s="1"/>
  <c r="D255" i="4" a="1"/>
  <c r="D255" i="4" s="1"/>
  <c r="D256" i="4" a="1"/>
  <c r="D256" i="4" s="1"/>
  <c r="D257" i="4" a="1"/>
  <c r="D257" i="4" s="1"/>
  <c r="D258" i="4" a="1"/>
  <c r="D258" i="4" s="1"/>
  <c r="D259" i="4" a="1"/>
  <c r="D259" i="4" s="1"/>
  <c r="D260" i="4" a="1"/>
  <c r="D260" i="4" s="1"/>
  <c r="D261" i="4" a="1"/>
  <c r="D261" i="4" s="1"/>
  <c r="D262" i="4" a="1"/>
  <c r="D262" i="4" s="1"/>
  <c r="D263" i="4" a="1"/>
  <c r="D263" i="4" s="1"/>
  <c r="D264" i="4" a="1"/>
  <c r="D264" i="4" s="1"/>
  <c r="D265" i="4" a="1"/>
  <c r="D265" i="4"/>
  <c r="D266" i="4" a="1"/>
  <c r="D266" i="4" s="1"/>
  <c r="D267" i="4" a="1"/>
  <c r="D267" i="4" s="1"/>
  <c r="D268" i="4" a="1"/>
  <c r="D268" i="4" s="1"/>
  <c r="D269" i="4" a="1"/>
  <c r="D269" i="4" s="1"/>
  <c r="D477" i="4" a="1"/>
  <c r="D477" i="4" s="1"/>
  <c r="D270" i="4" a="1"/>
  <c r="D270" i="4" s="1"/>
  <c r="D271" i="4" a="1"/>
  <c r="D271" i="4" s="1"/>
  <c r="D272" i="4" a="1"/>
  <c r="D272" i="4" s="1"/>
  <c r="D273" i="4" a="1"/>
  <c r="D273" i="4" s="1"/>
  <c r="D274" i="4" a="1"/>
  <c r="D274" i="4" s="1"/>
  <c r="D275" i="4" a="1"/>
  <c r="D275" i="4" s="1"/>
  <c r="D276" i="4" a="1"/>
  <c r="D276" i="4" s="1"/>
  <c r="D469" i="4" a="1"/>
  <c r="D469" i="4" s="1"/>
  <c r="D277" i="4" a="1"/>
  <c r="D277" i="4" s="1"/>
  <c r="D278" i="4" a="1"/>
  <c r="D278" i="4" s="1"/>
  <c r="D279" i="4" a="1"/>
  <c r="D279" i="4" s="1"/>
  <c r="D280" i="4" a="1"/>
  <c r="D280" i="4" s="1"/>
  <c r="D281" i="4" a="1"/>
  <c r="D281" i="4" s="1"/>
  <c r="D282" i="4" a="1"/>
  <c r="D282" i="4" s="1"/>
  <c r="D283" i="4" a="1"/>
  <c r="D283" i="4" s="1"/>
  <c r="D284" i="4" a="1"/>
  <c r="D284" i="4" s="1"/>
  <c r="D285" i="4" a="1"/>
  <c r="D285" i="4" s="1"/>
  <c r="D286" i="4" a="1"/>
  <c r="D286" i="4" s="1"/>
  <c r="D287" i="4" a="1"/>
  <c r="D287" i="4" s="1"/>
  <c r="D472" i="4" a="1"/>
  <c r="D472" i="4" s="1"/>
  <c r="D288" i="4" a="1"/>
  <c r="D288" i="4" s="1"/>
  <c r="D289" i="4" a="1"/>
  <c r="D289" i="4" s="1"/>
  <c r="D290" i="4" a="1"/>
  <c r="D290" i="4" s="1"/>
  <c r="D291" i="4" a="1"/>
  <c r="D291" i="4" s="1"/>
  <c r="D292" i="4" a="1"/>
  <c r="D292" i="4" s="1"/>
  <c r="D293" i="4" a="1"/>
  <c r="D293" i="4" s="1"/>
  <c r="D478" i="4" a="1"/>
  <c r="D478" i="4" s="1"/>
  <c r="D473" i="4" a="1"/>
  <c r="D473" i="4" s="1"/>
  <c r="D460" i="4" a="1"/>
  <c r="D460" i="4" s="1"/>
  <c r="D483" i="4" a="1"/>
  <c r="D483" i="4" s="1"/>
  <c r="D441" i="4" a="1"/>
  <c r="D441" i="4" s="1"/>
  <c r="D294" i="4" a="1"/>
  <c r="D294" i="4" s="1"/>
  <c r="D295" i="4" a="1"/>
  <c r="D295" i="4" s="1"/>
  <c r="D296" i="4" a="1"/>
  <c r="D296" i="4" s="1"/>
  <c r="D297" i="4" a="1"/>
  <c r="D297" i="4" s="1"/>
  <c r="D298" i="4" a="1"/>
  <c r="D298" i="4" s="1"/>
  <c r="D299" i="4" a="1"/>
  <c r="D299" i="4"/>
  <c r="D300" i="4" a="1"/>
  <c r="D300" i="4" s="1"/>
  <c r="D301" i="4" a="1"/>
  <c r="D301" i="4" s="1"/>
  <c r="D302" i="4" a="1"/>
  <c r="D302" i="4" s="1"/>
  <c r="D303" i="4" a="1"/>
  <c r="D303" i="4" s="1"/>
  <c r="D304" i="4" a="1"/>
  <c r="D304" i="4" s="1"/>
  <c r="D305" i="4" a="1"/>
  <c r="D305" i="4"/>
  <c r="D306" i="4" a="1"/>
  <c r="D306" i="4" s="1"/>
  <c r="D307" i="4" a="1"/>
  <c r="D307" i="4" s="1"/>
  <c r="D308" i="4" a="1"/>
  <c r="D308" i="4" s="1"/>
  <c r="D309" i="4" a="1"/>
  <c r="D309" i="4" s="1"/>
  <c r="D310" i="4" a="1"/>
  <c r="D310" i="4" s="1"/>
  <c r="D311" i="4" a="1"/>
  <c r="D311" i="4"/>
  <c r="D312" i="4" a="1"/>
  <c r="D312" i="4" s="1"/>
  <c r="D313" i="4" a="1"/>
  <c r="D313" i="4" s="1"/>
  <c r="D314" i="4" a="1"/>
  <c r="D314" i="4" s="1"/>
  <c r="D315" i="4" a="1"/>
  <c r="D315" i="4" s="1"/>
  <c r="D316" i="4" a="1"/>
  <c r="D316" i="4" s="1"/>
  <c r="D446" i="4" a="1"/>
  <c r="D446" i="4"/>
  <c r="D317" i="4" a="1"/>
  <c r="D317" i="4" s="1"/>
  <c r="D318" i="4" a="1"/>
  <c r="D318" i="4" s="1"/>
  <c r="D319" i="4" a="1"/>
  <c r="D319" i="4" s="1"/>
  <c r="D320" i="4" a="1"/>
  <c r="D320" i="4" s="1"/>
  <c r="D321" i="4" a="1"/>
  <c r="D321" i="4" s="1"/>
  <c r="D322" i="4" a="1"/>
  <c r="D322" i="4" s="1"/>
  <c r="D323" i="4" a="1"/>
  <c r="D323" i="4" s="1"/>
  <c r="D324" i="4" a="1"/>
  <c r="D324" i="4" s="1"/>
  <c r="D325" i="4" a="1"/>
  <c r="D325" i="4" s="1"/>
  <c r="D326" i="4" a="1"/>
  <c r="D326" i="4" s="1"/>
  <c r="D327" i="4" a="1"/>
  <c r="D327" i="4" s="1"/>
  <c r="D328" i="4" a="1"/>
  <c r="D328" i="4" s="1"/>
  <c r="D329" i="4" a="1"/>
  <c r="D329" i="4" s="1"/>
  <c r="D330" i="4" a="1"/>
  <c r="D330" i="4" s="1"/>
  <c r="D481" i="4" a="1"/>
  <c r="D481" i="4" s="1"/>
  <c r="D331" i="4" a="1"/>
  <c r="D331" i="4" s="1"/>
  <c r="D332" i="4" a="1"/>
  <c r="D332" i="4" s="1"/>
  <c r="D333" i="4" a="1"/>
  <c r="D333" i="4" s="1"/>
  <c r="D334" i="4" a="1"/>
  <c r="D334" i="4" s="1"/>
  <c r="D335" i="4" a="1"/>
  <c r="D335" i="4" s="1"/>
  <c r="D336" i="4" a="1"/>
  <c r="D336" i="4" s="1"/>
  <c r="D337" i="4" a="1"/>
  <c r="D337" i="4" s="1"/>
  <c r="D338" i="4" a="1"/>
  <c r="D338" i="4" s="1"/>
  <c r="D339" i="4" a="1"/>
  <c r="D339" i="4" s="1"/>
  <c r="D340" i="4" a="1"/>
  <c r="D340" i="4" s="1"/>
  <c r="D341" i="4" a="1"/>
  <c r="D341" i="4" s="1"/>
  <c r="D342" i="4" a="1"/>
  <c r="D342" i="4" s="1"/>
  <c r="D451" i="4" a="1"/>
  <c r="D451" i="4" s="1"/>
  <c r="D343" i="4" a="1"/>
  <c r="D343" i="4" s="1"/>
  <c r="D344" i="4" a="1"/>
  <c r="D344" i="4" s="1"/>
  <c r="D345" i="4" a="1"/>
  <c r="D345" i="4" s="1"/>
  <c r="D466" i="4" a="1"/>
  <c r="D466" i="4" s="1"/>
  <c r="D346" i="4" a="1"/>
  <c r="D346" i="4" s="1"/>
  <c r="D347" i="4" a="1"/>
  <c r="D347" i="4" s="1"/>
  <c r="D348" i="4" a="1"/>
  <c r="D348" i="4" s="1"/>
  <c r="D349" i="4" a="1"/>
  <c r="D349" i="4"/>
  <c r="D350" i="4" a="1"/>
  <c r="D350" i="4" s="1"/>
  <c r="D443" i="4" a="1"/>
  <c r="D443" i="4" s="1"/>
  <c r="D351" i="4" a="1"/>
  <c r="D351" i="4" s="1"/>
  <c r="D352" i="4" a="1"/>
  <c r="D352" i="4" s="1"/>
  <c r="D353" i="4" a="1"/>
  <c r="D353" i="4" s="1"/>
  <c r="D354" i="4" a="1"/>
  <c r="D354" i="4" s="1"/>
  <c r="D355" i="4" a="1"/>
  <c r="D355" i="4" s="1"/>
  <c r="D356" i="4" a="1"/>
  <c r="D356" i="4" s="1"/>
  <c r="D357" i="4" a="1"/>
  <c r="D357" i="4" s="1"/>
  <c r="D358" i="4" a="1"/>
  <c r="D358" i="4" s="1"/>
  <c r="D359" i="4" a="1"/>
  <c r="D359" i="4" s="1"/>
  <c r="D462" i="4" a="1"/>
  <c r="D462" i="4" s="1"/>
  <c r="D360" i="4" a="1"/>
  <c r="D360" i="4" s="1"/>
  <c r="D361" i="4" a="1"/>
  <c r="D361" i="4" s="1"/>
  <c r="D362" i="4" a="1"/>
  <c r="D362" i="4" s="1"/>
  <c r="D363" i="4" a="1"/>
  <c r="D363" i="4" s="1"/>
  <c r="D364" i="4" a="1"/>
  <c r="D364" i="4" s="1"/>
  <c r="D365" i="4" a="1"/>
  <c r="D365" i="4"/>
  <c r="D366" i="4" a="1"/>
  <c r="D366" i="4" s="1"/>
  <c r="D367" i="4" a="1"/>
  <c r="D367" i="4" s="1"/>
  <c r="D368" i="4" a="1"/>
  <c r="D368" i="4" s="1"/>
  <c r="D369" i="4" a="1"/>
  <c r="D369" i="4" s="1"/>
  <c r="D457" i="4" a="1"/>
  <c r="D457" i="4" s="1"/>
  <c r="D370" i="4" a="1"/>
  <c r="D370" i="4"/>
  <c r="D371" i="4" a="1"/>
  <c r="D371" i="4" s="1"/>
  <c r="D372" i="4" a="1"/>
  <c r="D372" i="4" s="1"/>
  <c r="D373" i="4" a="1"/>
  <c r="D373" i="4" s="1"/>
  <c r="D374" i="4" a="1"/>
  <c r="D374" i="4" s="1"/>
  <c r="D375" i="4" a="1"/>
  <c r="D375" i="4" s="1"/>
  <c r="D376" i="4" a="1"/>
  <c r="D376" i="4" s="1"/>
  <c r="D377" i="4" a="1"/>
  <c r="D377" i="4" s="1"/>
  <c r="D378" i="4" a="1"/>
  <c r="D378" i="4" s="1"/>
  <c r="D379" i="4" a="1"/>
  <c r="D379" i="4" s="1"/>
  <c r="D380" i="4" a="1"/>
  <c r="D380" i="4" s="1"/>
  <c r="D381" i="4" a="1"/>
  <c r="D381" i="4" s="1"/>
  <c r="D382" i="4" a="1"/>
  <c r="D382" i="4" s="1"/>
  <c r="D383" i="4" a="1"/>
  <c r="D383" i="4" s="1"/>
  <c r="D384" i="4" a="1"/>
  <c r="D384" i="4" s="1"/>
  <c r="D385" i="4" a="1"/>
  <c r="D385" i="4" s="1"/>
  <c r="D386" i="4" a="1"/>
  <c r="D386" i="4" s="1"/>
  <c r="D387" i="4" a="1"/>
  <c r="D387" i="4" s="1"/>
  <c r="D388" i="4" a="1"/>
  <c r="D388" i="4" s="1"/>
  <c r="D389" i="4" a="1"/>
  <c r="D389" i="4" s="1"/>
  <c r="D390" i="4" a="1"/>
  <c r="D390" i="4" s="1"/>
  <c r="D391" i="4" a="1"/>
  <c r="D391" i="4" s="1"/>
  <c r="D392" i="4" a="1"/>
  <c r="D392" i="4" s="1"/>
  <c r="D393" i="4" a="1"/>
  <c r="D393" i="4" s="1"/>
  <c r="D394" i="4" a="1"/>
  <c r="D394" i="4" s="1"/>
  <c r="D395" i="4" a="1"/>
  <c r="D395" i="4" s="1"/>
  <c r="D396" i="4" a="1"/>
  <c r="D396" i="4" s="1"/>
  <c r="D464" i="4" a="1"/>
  <c r="D464" i="4" s="1"/>
  <c r="D397" i="4" a="1"/>
  <c r="D397" i="4" s="1"/>
  <c r="D398" i="4" a="1"/>
  <c r="D398" i="4" s="1"/>
  <c r="D399" i="4" a="1"/>
  <c r="D399" i="4" s="1"/>
  <c r="D400" i="4" a="1"/>
  <c r="D400" i="4" s="1"/>
  <c r="D401" i="4" a="1"/>
  <c r="D401" i="4" s="1"/>
  <c r="D402" i="4" a="1"/>
  <c r="D402" i="4" s="1"/>
  <c r="D403" i="4" a="1"/>
  <c r="D403" i="4" s="1"/>
  <c r="D404" i="4" a="1"/>
  <c r="D404" i="4" s="1"/>
  <c r="D405" i="4" a="1"/>
  <c r="D405" i="4" s="1"/>
  <c r="D406" i="4" a="1"/>
  <c r="D406" i="4" s="1"/>
  <c r="D407" i="4" a="1"/>
  <c r="D407" i="4" s="1"/>
  <c r="D408" i="4" a="1"/>
  <c r="D408" i="4" s="1"/>
  <c r="D409" i="4" a="1"/>
  <c r="D409" i="4" s="1"/>
  <c r="D410" i="4" a="1"/>
  <c r="D410" i="4" s="1"/>
  <c r="D411" i="4" a="1"/>
  <c r="D411" i="4"/>
  <c r="D412" i="4" a="1"/>
  <c r="D412" i="4" s="1"/>
  <c r="D413" i="4" a="1"/>
  <c r="D413" i="4" s="1"/>
  <c r="D414" i="4" a="1"/>
  <c r="D414" i="4" s="1"/>
  <c r="D415" i="4" a="1"/>
  <c r="D415" i="4" s="1"/>
  <c r="D475" i="4" a="1"/>
  <c r="D475" i="4" s="1"/>
  <c r="D416" i="4" a="1"/>
  <c r="D416" i="4"/>
  <c r="D417" i="4" a="1"/>
  <c r="D417" i="4" s="1"/>
  <c r="D418" i="4" a="1"/>
  <c r="D418" i="4" s="1"/>
  <c r="D419" i="4" a="1"/>
  <c r="D419" i="4" s="1"/>
  <c r="D420" i="4" a="1"/>
  <c r="D420" i="4" s="1"/>
  <c r="D421" i="4" a="1"/>
  <c r="D421" i="4" s="1"/>
  <c r="D422" i="4" a="1"/>
  <c r="D422" i="4" s="1"/>
  <c r="D468" i="4" a="1"/>
  <c r="D468" i="4" s="1"/>
  <c r="D423" i="4" a="1"/>
  <c r="D423" i="4" s="1"/>
  <c r="D424" i="4" a="1"/>
  <c r="D424" i="4" s="1"/>
  <c r="D425" i="4" a="1"/>
  <c r="D425" i="4" s="1"/>
  <c r="D426" i="4" a="1"/>
  <c r="D426" i="4" s="1"/>
  <c r="D427" i="4" a="1"/>
  <c r="D427" i="4" s="1"/>
  <c r="D428" i="4" a="1"/>
  <c r="D428" i="4" s="1"/>
  <c r="D429" i="4" a="1"/>
  <c r="D429" i="4" s="1"/>
  <c r="D430" i="4" a="1"/>
  <c r="D430" i="4" s="1"/>
  <c r="D431" i="4" a="1"/>
  <c r="D431" i="4" s="1"/>
  <c r="D432" i="4" a="1"/>
  <c r="D432" i="4" s="1"/>
  <c r="D433" i="4" a="1"/>
  <c r="D433" i="4"/>
  <c r="D470" i="4" a="1"/>
  <c r="D470" i="4" s="1"/>
  <c r="D434" i="4" a="1"/>
  <c r="D434" i="4" s="1"/>
  <c r="D435" i="4" a="1"/>
  <c r="D435" i="4" s="1"/>
  <c r="D436" i="4" a="1"/>
  <c r="D436" i="4" s="1"/>
  <c r="D437" i="4" a="1"/>
  <c r="D437" i="4" s="1"/>
  <c r="D438" i="4" a="1"/>
  <c r="D438" i="4" s="1"/>
  <c r="D439" i="4" a="1"/>
  <c r="D439" i="4" s="1"/>
  <c r="D476" i="4" a="1"/>
  <c r="D476" i="4" s="1"/>
  <c r="D471" i="4" a="1"/>
  <c r="D471" i="4" s="1"/>
  <c r="D449" i="4" a="1"/>
  <c r="D449" i="4" s="1"/>
  <c r="D482" i="4" a="1"/>
  <c r="D482" i="4" s="1"/>
  <c r="D440" i="4" a="1"/>
  <c r="D440" i="4" s="1"/>
  <c r="C68" i="14" a="1"/>
  <c r="C68" i="14" s="1"/>
  <c r="C67" i="14" a="1"/>
  <c r="C67" i="14" s="1"/>
  <c r="B68" i="14" a="1"/>
  <c r="B68" i="14" s="1"/>
  <c r="B67" i="14" a="1"/>
  <c r="B67" i="14" s="1"/>
  <c r="F39" i="13" a="1"/>
  <c r="F39" i="13" s="1"/>
  <c r="F40" i="13"/>
  <c r="L7" i="13"/>
  <c r="Q37" i="13"/>
  <c r="K37" i="13"/>
  <c r="E37" i="13"/>
  <c r="F36" i="13"/>
  <c r="F14" i="13"/>
  <c r="W6" i="13" a="1"/>
  <c r="W6" i="13" s="1"/>
  <c r="R6" i="13" a="1"/>
  <c r="R6" i="13" s="1"/>
  <c r="L6" i="13" a="1"/>
  <c r="L6" i="13" s="1"/>
  <c r="R7" i="13"/>
  <c r="F7" i="13"/>
  <c r="W7" i="13"/>
  <c r="W3" i="13"/>
  <c r="U9" i="14" l="1"/>
  <c r="R9" i="14"/>
  <c r="O9" i="14"/>
  <c r="L9" i="14"/>
  <c r="I9" i="14"/>
  <c r="F9" i="14"/>
  <c r="C9" i="14"/>
  <c r="A11" i="14"/>
  <c r="Q1" i="17" s="1"/>
  <c r="U14" i="14"/>
  <c r="R14" i="14"/>
  <c r="O14" i="14"/>
  <c r="L14" i="14"/>
  <c r="I14" i="14"/>
  <c r="F14" i="14"/>
  <c r="C14" i="14"/>
  <c r="F6" i="13" l="1" a="1"/>
  <c r="F6" i="13" s="1"/>
  <c r="D2" i="13"/>
  <c r="L2" i="8"/>
  <c r="E395" i="7"/>
  <c r="E650" i="7"/>
  <c r="F230" i="7"/>
  <c r="E230" i="7"/>
  <c r="F635" i="7"/>
  <c r="E635" i="7"/>
  <c r="F380" i="7"/>
  <c r="E380" i="7"/>
  <c r="E215" i="7"/>
  <c r="F200" i="7"/>
  <c r="E200" i="7"/>
  <c r="F620" i="7"/>
  <c r="E620" i="7"/>
  <c r="F365" i="7"/>
  <c r="E365" i="7"/>
  <c r="F605" i="7"/>
  <c r="E605" i="7"/>
  <c r="F350" i="7"/>
  <c r="E350" i="7"/>
  <c r="F184" i="7"/>
  <c r="E184" i="7"/>
  <c r="F170" i="7"/>
  <c r="E170" i="7"/>
  <c r="E155" i="7"/>
  <c r="F335" i="7"/>
  <c r="E335" i="7"/>
  <c r="F589" i="7"/>
  <c r="E589" i="7"/>
  <c r="F140" i="7"/>
  <c r="E140" i="7"/>
  <c r="F575" i="7"/>
  <c r="E575" i="7"/>
  <c r="F125" i="7"/>
  <c r="E125" i="7"/>
  <c r="F320" i="7"/>
  <c r="E320" i="7"/>
  <c r="F110" i="7"/>
  <c r="E110" i="7"/>
  <c r="F560" i="7"/>
  <c r="E560" i="7"/>
  <c r="F95" i="7"/>
  <c r="E95" i="7"/>
  <c r="F545" i="7"/>
  <c r="E545" i="7"/>
  <c r="F305" i="7"/>
  <c r="E305" i="7"/>
  <c r="E290" i="7"/>
  <c r="F80" i="7"/>
  <c r="E80" i="7"/>
  <c r="F530" i="7"/>
  <c r="E530" i="7"/>
  <c r="F65" i="7"/>
  <c r="E65" i="7"/>
  <c r="F275" i="7"/>
  <c r="E275" i="7"/>
  <c r="F50" i="7"/>
  <c r="E50" i="7"/>
  <c r="F260" i="7"/>
  <c r="E260" i="7"/>
  <c r="F515" i="7"/>
  <c r="E515" i="7"/>
  <c r="F245" i="7"/>
  <c r="E245" i="7"/>
  <c r="F35" i="7"/>
  <c r="E35" i="7"/>
  <c r="F500" i="7"/>
  <c r="E500" i="7"/>
  <c r="F485" i="7"/>
  <c r="E485" i="7"/>
  <c r="F470" i="7"/>
  <c r="E470" i="7"/>
  <c r="F455" i="7"/>
  <c r="F440" i="7"/>
  <c r="F425" i="7"/>
  <c r="E394" i="7"/>
  <c r="E649" i="7"/>
  <c r="F229" i="7"/>
  <c r="E229" i="7"/>
  <c r="F634" i="7"/>
  <c r="E634" i="7"/>
  <c r="F379" i="7"/>
  <c r="E379" i="7"/>
  <c r="E214" i="7"/>
  <c r="F199" i="7"/>
  <c r="E199" i="7"/>
  <c r="F619" i="7"/>
  <c r="E619" i="7"/>
  <c r="F364" i="7"/>
  <c r="E364" i="7"/>
  <c r="F604" i="7"/>
  <c r="E604" i="7"/>
  <c r="F349" i="7"/>
  <c r="E349" i="7"/>
  <c r="F183" i="7"/>
  <c r="E183" i="7"/>
  <c r="F169" i="7"/>
  <c r="E169" i="7"/>
  <c r="E154" i="7"/>
  <c r="F334" i="7"/>
  <c r="E334" i="7"/>
  <c r="F588" i="7"/>
  <c r="E588" i="7"/>
  <c r="F139" i="7"/>
  <c r="E139" i="7"/>
  <c r="F574" i="7"/>
  <c r="E574" i="7"/>
  <c r="F124" i="7"/>
  <c r="E124" i="7"/>
  <c r="F319" i="7"/>
  <c r="E319" i="7"/>
  <c r="F109" i="7"/>
  <c r="E109" i="7"/>
  <c r="F559" i="7"/>
  <c r="E559" i="7"/>
  <c r="F94" i="7"/>
  <c r="E94" i="7"/>
  <c r="F544" i="7"/>
  <c r="E544" i="7"/>
  <c r="F304" i="7"/>
  <c r="E304" i="7"/>
  <c r="E289" i="7"/>
  <c r="F79" i="7"/>
  <c r="E79" i="7"/>
  <c r="F529" i="7"/>
  <c r="E529" i="7"/>
  <c r="F64" i="7"/>
  <c r="E64" i="7"/>
  <c r="F274" i="7"/>
  <c r="E274" i="7"/>
  <c r="F49" i="7"/>
  <c r="E49" i="7"/>
  <c r="F259" i="7"/>
  <c r="E259" i="7"/>
  <c r="F514" i="7"/>
  <c r="E514" i="7"/>
  <c r="F244" i="7"/>
  <c r="E244" i="7"/>
  <c r="F34" i="7"/>
  <c r="E34" i="7"/>
  <c r="F499" i="7"/>
  <c r="E499" i="7"/>
  <c r="F484" i="7"/>
  <c r="E484" i="7"/>
  <c r="F469" i="7"/>
  <c r="E469" i="7"/>
  <c r="F454" i="7"/>
  <c r="F439" i="7"/>
  <c r="F424" i="7"/>
  <c r="F393" i="7"/>
  <c r="E393" i="7"/>
  <c r="E648" i="7"/>
  <c r="F228" i="7"/>
  <c r="E228" i="7"/>
  <c r="F633" i="7"/>
  <c r="E633" i="7"/>
  <c r="F378" i="7"/>
  <c r="E378" i="7"/>
  <c r="E213" i="7"/>
  <c r="F198" i="7"/>
  <c r="E198" i="7"/>
  <c r="F618" i="7"/>
  <c r="E618" i="7"/>
  <c r="F363" i="7"/>
  <c r="E363" i="7"/>
  <c r="F603" i="7"/>
  <c r="E603" i="7"/>
  <c r="F348" i="7"/>
  <c r="E348" i="7"/>
  <c r="F182" i="7"/>
  <c r="E182" i="7"/>
  <c r="F168" i="7"/>
  <c r="E168" i="7"/>
  <c r="E153" i="7"/>
  <c r="F333" i="7"/>
  <c r="E333" i="7"/>
  <c r="F587" i="7"/>
  <c r="E587" i="7"/>
  <c r="F138" i="7"/>
  <c r="E138" i="7"/>
  <c r="F573" i="7"/>
  <c r="E573" i="7"/>
  <c r="F123" i="7"/>
  <c r="E123" i="7"/>
  <c r="F318" i="7"/>
  <c r="E318" i="7"/>
  <c r="F108" i="7"/>
  <c r="E108" i="7"/>
  <c r="F558" i="7"/>
  <c r="E558" i="7"/>
  <c r="F93" i="7"/>
  <c r="E93" i="7"/>
  <c r="F543" i="7"/>
  <c r="E543" i="7"/>
  <c r="F303" i="7"/>
  <c r="E303" i="7"/>
  <c r="E288" i="7"/>
  <c r="F78" i="7"/>
  <c r="E78" i="7"/>
  <c r="F528" i="7"/>
  <c r="E528" i="7"/>
  <c r="F63" i="7"/>
  <c r="E63" i="7"/>
  <c r="F273" i="7"/>
  <c r="E273" i="7"/>
  <c r="F48" i="7"/>
  <c r="E48" i="7"/>
  <c r="F258" i="7"/>
  <c r="E258" i="7"/>
  <c r="F513" i="7"/>
  <c r="E513" i="7"/>
  <c r="F243" i="7"/>
  <c r="E243" i="7"/>
  <c r="F33" i="7"/>
  <c r="E33" i="7"/>
  <c r="F498" i="7"/>
  <c r="E498" i="7"/>
  <c r="F483" i="7"/>
  <c r="E483" i="7"/>
  <c r="F468" i="7"/>
  <c r="E468" i="7"/>
  <c r="F453" i="7"/>
  <c r="F438" i="7"/>
  <c r="F423" i="7"/>
  <c r="E392" i="7"/>
  <c r="E647" i="7"/>
  <c r="F227" i="7"/>
  <c r="E227" i="7"/>
  <c r="F632" i="7"/>
  <c r="E632" i="7"/>
  <c r="F377" i="7"/>
  <c r="E377" i="7"/>
  <c r="E212" i="7"/>
  <c r="F197" i="7"/>
  <c r="E197" i="7"/>
  <c r="F617" i="7"/>
  <c r="E617" i="7"/>
  <c r="F362" i="7"/>
  <c r="E362" i="7"/>
  <c r="F602" i="7"/>
  <c r="E602" i="7"/>
  <c r="F347" i="7"/>
  <c r="E347" i="7"/>
  <c r="F181" i="7"/>
  <c r="E181" i="7"/>
  <c r="F167" i="7"/>
  <c r="E167" i="7"/>
  <c r="E152" i="7"/>
  <c r="F332" i="7"/>
  <c r="E332" i="7"/>
  <c r="F586" i="7"/>
  <c r="E586" i="7"/>
  <c r="F137" i="7"/>
  <c r="E137" i="7"/>
  <c r="F572" i="7"/>
  <c r="E572" i="7"/>
  <c r="F122" i="7"/>
  <c r="E122" i="7"/>
  <c r="F317" i="7"/>
  <c r="E317" i="7"/>
  <c r="F107" i="7"/>
  <c r="E107" i="7"/>
  <c r="F557" i="7"/>
  <c r="E557" i="7"/>
  <c r="F92" i="7"/>
  <c r="E92" i="7"/>
  <c r="F542" i="7"/>
  <c r="E542" i="7"/>
  <c r="F302" i="7"/>
  <c r="E302" i="7"/>
  <c r="E287" i="7"/>
  <c r="F77" i="7"/>
  <c r="E77" i="7"/>
  <c r="F527" i="7"/>
  <c r="E527" i="7"/>
  <c r="F62" i="7"/>
  <c r="E62" i="7"/>
  <c r="F272" i="7"/>
  <c r="E272" i="7"/>
  <c r="F47" i="7"/>
  <c r="E47" i="7"/>
  <c r="F257" i="7"/>
  <c r="E257" i="7"/>
  <c r="F512" i="7"/>
  <c r="E512" i="7"/>
  <c r="F242" i="7"/>
  <c r="E242" i="7"/>
  <c r="F32" i="7"/>
  <c r="E32" i="7"/>
  <c r="F497" i="7"/>
  <c r="E497" i="7"/>
  <c r="F482" i="7"/>
  <c r="E482" i="7"/>
  <c r="F467" i="7"/>
  <c r="E467" i="7"/>
  <c r="F452" i="7"/>
  <c r="F437" i="7"/>
  <c r="F422" i="7"/>
  <c r="E391" i="7"/>
  <c r="E646" i="7"/>
  <c r="F226" i="7"/>
  <c r="E226" i="7"/>
  <c r="F631" i="7"/>
  <c r="E631" i="7"/>
  <c r="F376" i="7"/>
  <c r="E376" i="7"/>
  <c r="E211" i="7"/>
  <c r="F196" i="7"/>
  <c r="E196" i="7"/>
  <c r="F616" i="7"/>
  <c r="E616" i="7"/>
  <c r="F361" i="7"/>
  <c r="E361" i="7"/>
  <c r="F601" i="7"/>
  <c r="E601" i="7"/>
  <c r="F346" i="7"/>
  <c r="E346" i="7"/>
  <c r="F180" i="7"/>
  <c r="E180" i="7"/>
  <c r="F166" i="7"/>
  <c r="E166" i="7"/>
  <c r="E151" i="7"/>
  <c r="F331" i="7"/>
  <c r="E331" i="7"/>
  <c r="F585" i="7"/>
  <c r="E585" i="7"/>
  <c r="F136" i="7"/>
  <c r="E136" i="7"/>
  <c r="F571" i="7"/>
  <c r="E571" i="7"/>
  <c r="F121" i="7"/>
  <c r="E121" i="7"/>
  <c r="F316" i="7"/>
  <c r="E316" i="7"/>
  <c r="F106" i="7"/>
  <c r="E106" i="7"/>
  <c r="F556" i="7"/>
  <c r="E556" i="7"/>
  <c r="F91" i="7"/>
  <c r="E91" i="7"/>
  <c r="F541" i="7"/>
  <c r="E541" i="7"/>
  <c r="F301" i="7"/>
  <c r="E301" i="7"/>
  <c r="E286" i="7"/>
  <c r="F76" i="7"/>
  <c r="E76" i="7"/>
  <c r="F526" i="7"/>
  <c r="E526" i="7"/>
  <c r="F61" i="7"/>
  <c r="E61" i="7"/>
  <c r="F271" i="7"/>
  <c r="E271" i="7"/>
  <c r="F46" i="7"/>
  <c r="E46" i="7"/>
  <c r="F256" i="7"/>
  <c r="E256" i="7"/>
  <c r="F511" i="7"/>
  <c r="E511" i="7"/>
  <c r="F241" i="7"/>
  <c r="E241" i="7"/>
  <c r="F31" i="7"/>
  <c r="E31" i="7"/>
  <c r="F496" i="7"/>
  <c r="E496" i="7"/>
  <c r="F481" i="7"/>
  <c r="E481" i="7"/>
  <c r="F466" i="7"/>
  <c r="E466" i="7"/>
  <c r="F451" i="7"/>
  <c r="F436" i="7"/>
  <c r="F421" i="7"/>
  <c r="E390" i="7"/>
  <c r="E645" i="7"/>
  <c r="F225" i="7"/>
  <c r="E225" i="7"/>
  <c r="F630" i="7"/>
  <c r="E630" i="7"/>
  <c r="F375" i="7"/>
  <c r="E375" i="7"/>
  <c r="F210" i="7"/>
  <c r="E210" i="7"/>
  <c r="F195" i="7"/>
  <c r="E195" i="7"/>
  <c r="F615" i="7"/>
  <c r="E615" i="7"/>
  <c r="F360" i="7"/>
  <c r="E360" i="7"/>
  <c r="F600" i="7"/>
  <c r="E600" i="7"/>
  <c r="F345" i="7"/>
  <c r="E345" i="7"/>
  <c r="F179" i="7"/>
  <c r="E179" i="7"/>
  <c r="F165" i="7"/>
  <c r="E165" i="7"/>
  <c r="E150" i="7"/>
  <c r="F330" i="7"/>
  <c r="E330" i="7"/>
  <c r="F584" i="7"/>
  <c r="E584" i="7"/>
  <c r="F135" i="7"/>
  <c r="E135" i="7"/>
  <c r="F570" i="7"/>
  <c r="E570" i="7"/>
  <c r="F120" i="7"/>
  <c r="E120" i="7"/>
  <c r="F315" i="7"/>
  <c r="E315" i="7"/>
  <c r="F105" i="7"/>
  <c r="E105" i="7"/>
  <c r="F555" i="7"/>
  <c r="E555" i="7"/>
  <c r="F90" i="7"/>
  <c r="E90" i="7"/>
  <c r="F540" i="7"/>
  <c r="E540" i="7"/>
  <c r="F300" i="7"/>
  <c r="E300" i="7"/>
  <c r="E285" i="7"/>
  <c r="F75" i="7"/>
  <c r="E75" i="7"/>
  <c r="F525" i="7"/>
  <c r="E525" i="7"/>
  <c r="F60" i="7"/>
  <c r="E60" i="7"/>
  <c r="F270" i="7"/>
  <c r="E270" i="7"/>
  <c r="F45" i="7"/>
  <c r="E45" i="7"/>
  <c r="F255" i="7"/>
  <c r="E255" i="7"/>
  <c r="F510" i="7"/>
  <c r="E510" i="7"/>
  <c r="F240" i="7"/>
  <c r="E240" i="7"/>
  <c r="F30" i="7"/>
  <c r="E30" i="7"/>
  <c r="F495" i="7"/>
  <c r="E495" i="7"/>
  <c r="F480" i="7"/>
  <c r="E480" i="7"/>
  <c r="F465" i="7"/>
  <c r="E465" i="7"/>
  <c r="F450" i="7"/>
  <c r="F435" i="7"/>
  <c r="F420" i="7"/>
  <c r="F389" i="7"/>
  <c r="E389" i="7"/>
  <c r="E644" i="7"/>
  <c r="F224" i="7"/>
  <c r="E224" i="7"/>
  <c r="F629" i="7"/>
  <c r="E629" i="7"/>
  <c r="F374" i="7"/>
  <c r="E374" i="7"/>
  <c r="E209" i="7"/>
  <c r="F194" i="7"/>
  <c r="E194" i="7"/>
  <c r="F614" i="7"/>
  <c r="E614" i="7"/>
  <c r="F359" i="7"/>
  <c r="E359" i="7"/>
  <c r="F599" i="7"/>
  <c r="E599" i="7"/>
  <c r="F344" i="7"/>
  <c r="E344" i="7"/>
  <c r="F178" i="7"/>
  <c r="E178" i="7"/>
  <c r="F164" i="7"/>
  <c r="E164" i="7"/>
  <c r="E149" i="7"/>
  <c r="F329" i="7"/>
  <c r="E329" i="7"/>
  <c r="F583" i="7"/>
  <c r="E583" i="7"/>
  <c r="F134" i="7"/>
  <c r="E134" i="7"/>
  <c r="F569" i="7"/>
  <c r="E569" i="7"/>
  <c r="F119" i="7"/>
  <c r="E119" i="7"/>
  <c r="F314" i="7"/>
  <c r="E314" i="7"/>
  <c r="F104" i="7"/>
  <c r="E104" i="7"/>
  <c r="F554" i="7"/>
  <c r="E554" i="7"/>
  <c r="F89" i="7"/>
  <c r="E89" i="7"/>
  <c r="F539" i="7"/>
  <c r="E539" i="7"/>
  <c r="F299" i="7"/>
  <c r="E299" i="7"/>
  <c r="E284" i="7"/>
  <c r="F74" i="7"/>
  <c r="E74" i="7"/>
  <c r="F524" i="7"/>
  <c r="E524" i="7"/>
  <c r="F59" i="7"/>
  <c r="E59" i="7"/>
  <c r="F269" i="7"/>
  <c r="E269" i="7"/>
  <c r="F44" i="7"/>
  <c r="E44" i="7"/>
  <c r="F254" i="7"/>
  <c r="E254" i="7"/>
  <c r="F509" i="7"/>
  <c r="E509" i="7"/>
  <c r="F239" i="7"/>
  <c r="E239" i="7"/>
  <c r="F29" i="7"/>
  <c r="E29" i="7"/>
  <c r="F494" i="7"/>
  <c r="E494" i="7"/>
  <c r="F479" i="7"/>
  <c r="E479" i="7"/>
  <c r="F464" i="7"/>
  <c r="E464" i="7"/>
  <c r="F449" i="7"/>
  <c r="F434" i="7"/>
  <c r="F419" i="7"/>
  <c r="E358" i="7"/>
  <c r="F568" i="7"/>
  <c r="E568" i="7"/>
  <c r="F28" i="7"/>
  <c r="E28" i="7"/>
  <c r="E387" i="7"/>
  <c r="E643" i="7"/>
  <c r="F222" i="7"/>
  <c r="E222" i="7"/>
  <c r="F627" i="7"/>
  <c r="E627" i="7"/>
  <c r="F372" i="7"/>
  <c r="E372" i="7"/>
  <c r="E207" i="7"/>
  <c r="F192" i="7"/>
  <c r="E192" i="7"/>
  <c r="F612" i="7"/>
  <c r="E612" i="7"/>
  <c r="F357" i="7"/>
  <c r="E357" i="7"/>
  <c r="F597" i="7"/>
  <c r="E597" i="7"/>
  <c r="F342" i="7"/>
  <c r="E342" i="7"/>
  <c r="F177" i="7"/>
  <c r="E177" i="7"/>
  <c r="F162" i="7"/>
  <c r="E162" i="7"/>
  <c r="E147" i="7"/>
  <c r="F327" i="7"/>
  <c r="E327" i="7"/>
  <c r="F582" i="7"/>
  <c r="E582" i="7"/>
  <c r="F132" i="7"/>
  <c r="E132" i="7"/>
  <c r="F567" i="7"/>
  <c r="E567" i="7"/>
  <c r="F117" i="7"/>
  <c r="E117" i="7"/>
  <c r="F312" i="7"/>
  <c r="E312" i="7"/>
  <c r="F102" i="7"/>
  <c r="E102" i="7"/>
  <c r="F552" i="7"/>
  <c r="E552" i="7"/>
  <c r="F87" i="7"/>
  <c r="E87" i="7"/>
  <c r="F537" i="7"/>
  <c r="E537" i="7"/>
  <c r="F297" i="7"/>
  <c r="E297" i="7"/>
  <c r="E282" i="7"/>
  <c r="F72" i="7"/>
  <c r="E72" i="7"/>
  <c r="F523" i="7"/>
  <c r="E523" i="7"/>
  <c r="F57" i="7"/>
  <c r="E57" i="7"/>
  <c r="F268" i="7"/>
  <c r="E268" i="7"/>
  <c r="F42" i="7"/>
  <c r="E42" i="7"/>
  <c r="F252" i="7"/>
  <c r="E252" i="7"/>
  <c r="F507" i="7"/>
  <c r="E507" i="7"/>
  <c r="F237" i="7"/>
  <c r="E237" i="7"/>
  <c r="F27" i="7"/>
  <c r="E27" i="7"/>
  <c r="F492" i="7"/>
  <c r="E492" i="7"/>
  <c r="F477" i="7"/>
  <c r="E477" i="7"/>
  <c r="F462" i="7"/>
  <c r="E462" i="7"/>
  <c r="F447" i="7"/>
  <c r="F432" i="7"/>
  <c r="F417" i="7"/>
  <c r="E386" i="7"/>
  <c r="E642" i="7"/>
  <c r="F221" i="7"/>
  <c r="E221" i="7"/>
  <c r="F626" i="7"/>
  <c r="E626" i="7"/>
  <c r="F371" i="7"/>
  <c r="E371" i="7"/>
  <c r="F206" i="7"/>
  <c r="E206" i="7"/>
  <c r="F191" i="7"/>
  <c r="E191" i="7"/>
  <c r="F611" i="7"/>
  <c r="E611" i="7"/>
  <c r="F356" i="7"/>
  <c r="E356" i="7"/>
  <c r="F596" i="7"/>
  <c r="E596" i="7"/>
  <c r="F341" i="7"/>
  <c r="E341" i="7"/>
  <c r="F176" i="7"/>
  <c r="E176" i="7"/>
  <c r="F161" i="7"/>
  <c r="E161" i="7"/>
  <c r="E146" i="7"/>
  <c r="F326" i="7"/>
  <c r="E326" i="7"/>
  <c r="F581" i="7"/>
  <c r="E581" i="7"/>
  <c r="F131" i="7"/>
  <c r="E131" i="7"/>
  <c r="F566" i="7"/>
  <c r="E566" i="7"/>
  <c r="F116" i="7"/>
  <c r="E116" i="7"/>
  <c r="F311" i="7"/>
  <c r="E311" i="7"/>
  <c r="F101" i="7"/>
  <c r="E101" i="7"/>
  <c r="F551" i="7"/>
  <c r="E551" i="7"/>
  <c r="F86" i="7"/>
  <c r="E86" i="7"/>
  <c r="F536" i="7"/>
  <c r="E536" i="7"/>
  <c r="F296" i="7"/>
  <c r="E296" i="7"/>
  <c r="E281" i="7"/>
  <c r="F71" i="7"/>
  <c r="E71" i="7"/>
  <c r="F522" i="7"/>
  <c r="E522" i="7"/>
  <c r="F56" i="7"/>
  <c r="E56" i="7"/>
  <c r="F267" i="7"/>
  <c r="E267" i="7"/>
  <c r="F41" i="7"/>
  <c r="E41" i="7"/>
  <c r="F251" i="7"/>
  <c r="E251" i="7"/>
  <c r="F506" i="7"/>
  <c r="E506" i="7"/>
  <c r="F236" i="7"/>
  <c r="E236" i="7"/>
  <c r="F26" i="7"/>
  <c r="E26" i="7"/>
  <c r="F491" i="7"/>
  <c r="E491" i="7"/>
  <c r="F476" i="7"/>
  <c r="E476" i="7"/>
  <c r="F461" i="7"/>
  <c r="E461" i="7"/>
  <c r="F446" i="7"/>
  <c r="F431" i="7"/>
  <c r="F416" i="7"/>
  <c r="F385" i="7"/>
  <c r="E385" i="7"/>
  <c r="F641" i="7"/>
  <c r="E641" i="7"/>
  <c r="F220" i="7"/>
  <c r="E220" i="7"/>
  <c r="F625" i="7"/>
  <c r="E625" i="7"/>
  <c r="F370" i="7"/>
  <c r="E370" i="7"/>
  <c r="F205" i="7"/>
  <c r="E205" i="7"/>
  <c r="F190" i="7"/>
  <c r="E190" i="7"/>
  <c r="F610" i="7"/>
  <c r="E610" i="7"/>
  <c r="F355" i="7"/>
  <c r="E355" i="7"/>
  <c r="F595" i="7"/>
  <c r="E595" i="7"/>
  <c r="F340" i="7"/>
  <c r="E340" i="7"/>
  <c r="F175" i="7"/>
  <c r="E175" i="7"/>
  <c r="F160" i="7"/>
  <c r="E160" i="7"/>
  <c r="E145" i="7"/>
  <c r="F325" i="7"/>
  <c r="E325" i="7"/>
  <c r="F580" i="7"/>
  <c r="E580" i="7"/>
  <c r="F130" i="7"/>
  <c r="E130" i="7"/>
  <c r="F565" i="7"/>
  <c r="E565" i="7"/>
  <c r="F115" i="7"/>
  <c r="E115" i="7"/>
  <c r="F310" i="7"/>
  <c r="E310" i="7"/>
  <c r="F100" i="7"/>
  <c r="E100" i="7"/>
  <c r="F550" i="7"/>
  <c r="E550" i="7"/>
  <c r="F85" i="7"/>
  <c r="E85" i="7"/>
  <c r="F535" i="7"/>
  <c r="E535" i="7"/>
  <c r="F295" i="7"/>
  <c r="E295" i="7"/>
  <c r="E280" i="7"/>
  <c r="F70" i="7"/>
  <c r="E70" i="7"/>
  <c r="F521" i="7"/>
  <c r="E521" i="7"/>
  <c r="F55" i="7"/>
  <c r="E55" i="7"/>
  <c r="F266" i="7"/>
  <c r="E266" i="7"/>
  <c r="F40" i="7"/>
  <c r="E40" i="7"/>
  <c r="F250" i="7"/>
  <c r="E250" i="7"/>
  <c r="F505" i="7"/>
  <c r="E505" i="7"/>
  <c r="F235" i="7"/>
  <c r="E235" i="7"/>
  <c r="F25" i="7"/>
  <c r="E25" i="7"/>
  <c r="F490" i="7"/>
  <c r="E490" i="7"/>
  <c r="F475" i="7"/>
  <c r="E475" i="7"/>
  <c r="F460" i="7"/>
  <c r="E460" i="7"/>
  <c r="F445" i="7"/>
  <c r="F430" i="7"/>
  <c r="F415" i="7"/>
  <c r="E384" i="7"/>
  <c r="F640" i="7"/>
  <c r="E640" i="7"/>
  <c r="F219" i="7"/>
  <c r="E219" i="7"/>
  <c r="F624" i="7"/>
  <c r="E624" i="7"/>
  <c r="F369" i="7"/>
  <c r="E369" i="7"/>
  <c r="E204" i="7"/>
  <c r="F189" i="7"/>
  <c r="E189" i="7"/>
  <c r="F609" i="7"/>
  <c r="E609" i="7"/>
  <c r="F354" i="7"/>
  <c r="E354" i="7"/>
  <c r="F594" i="7"/>
  <c r="E594" i="7"/>
  <c r="F339" i="7"/>
  <c r="E339" i="7"/>
  <c r="F174" i="7"/>
  <c r="E174" i="7"/>
  <c r="F159" i="7"/>
  <c r="E159" i="7"/>
  <c r="E144" i="7"/>
  <c r="F324" i="7"/>
  <c r="E324" i="7"/>
  <c r="F579" i="7"/>
  <c r="E579" i="7"/>
  <c r="F129" i="7"/>
  <c r="E129" i="7"/>
  <c r="F564" i="7"/>
  <c r="E564" i="7"/>
  <c r="F114" i="7"/>
  <c r="E114" i="7"/>
  <c r="F309" i="7"/>
  <c r="E309" i="7"/>
  <c r="F99" i="7"/>
  <c r="E99" i="7"/>
  <c r="F549" i="7"/>
  <c r="E549" i="7"/>
  <c r="F84" i="7"/>
  <c r="E84" i="7"/>
  <c r="F534" i="7"/>
  <c r="E534" i="7"/>
  <c r="F294" i="7"/>
  <c r="E294" i="7"/>
  <c r="E279" i="7"/>
  <c r="F69" i="7"/>
  <c r="E69" i="7"/>
  <c r="F520" i="7"/>
  <c r="E520" i="7"/>
  <c r="F54" i="7"/>
  <c r="E54" i="7"/>
  <c r="F265" i="7"/>
  <c r="E265" i="7"/>
  <c r="F39" i="7"/>
  <c r="E39" i="7"/>
  <c r="F249" i="7"/>
  <c r="E249" i="7"/>
  <c r="F504" i="7"/>
  <c r="E504" i="7"/>
  <c r="F234" i="7"/>
  <c r="E234" i="7"/>
  <c r="F24" i="7"/>
  <c r="E24" i="7"/>
  <c r="F489" i="7"/>
  <c r="E489" i="7"/>
  <c r="F474" i="7"/>
  <c r="E474" i="7"/>
  <c r="F459" i="7"/>
  <c r="E459" i="7"/>
  <c r="F444" i="7"/>
  <c r="F429" i="7"/>
  <c r="F414" i="7"/>
  <c r="E383" i="7"/>
  <c r="E639" i="7"/>
  <c r="F218" i="7"/>
  <c r="E218" i="7"/>
  <c r="F623" i="7"/>
  <c r="E623" i="7"/>
  <c r="F368" i="7"/>
  <c r="E368" i="7"/>
  <c r="E203" i="7"/>
  <c r="F188" i="7"/>
  <c r="E188" i="7"/>
  <c r="F608" i="7"/>
  <c r="E608" i="7"/>
  <c r="F353" i="7"/>
  <c r="E353" i="7"/>
  <c r="F593" i="7"/>
  <c r="E593" i="7"/>
  <c r="F338" i="7"/>
  <c r="E338" i="7"/>
  <c r="F173" i="7"/>
  <c r="E173" i="7"/>
  <c r="F158" i="7"/>
  <c r="E158" i="7"/>
  <c r="E143" i="7"/>
  <c r="F323" i="7"/>
  <c r="E323" i="7"/>
  <c r="F578" i="7"/>
  <c r="E578" i="7"/>
  <c r="F128" i="7"/>
  <c r="E128" i="7"/>
  <c r="F563" i="7"/>
  <c r="E563" i="7"/>
  <c r="F113" i="7"/>
  <c r="E113" i="7"/>
  <c r="F308" i="7"/>
  <c r="E308" i="7"/>
  <c r="F98" i="7"/>
  <c r="E98" i="7"/>
  <c r="F548" i="7"/>
  <c r="E548" i="7"/>
  <c r="F83" i="7"/>
  <c r="E83" i="7"/>
  <c r="F533" i="7"/>
  <c r="E533" i="7"/>
  <c r="F293" i="7"/>
  <c r="E293" i="7"/>
  <c r="E278" i="7"/>
  <c r="F68" i="7"/>
  <c r="E68" i="7"/>
  <c r="F519" i="7"/>
  <c r="E519" i="7"/>
  <c r="F53" i="7"/>
  <c r="E53" i="7"/>
  <c r="F264" i="7"/>
  <c r="E264" i="7"/>
  <c r="F38" i="7"/>
  <c r="E38" i="7"/>
  <c r="F248" i="7"/>
  <c r="E248" i="7"/>
  <c r="F503" i="7"/>
  <c r="E503" i="7"/>
  <c r="F233" i="7"/>
  <c r="E233" i="7"/>
  <c r="F23" i="7"/>
  <c r="E23" i="7"/>
  <c r="F488" i="7"/>
  <c r="E488" i="7"/>
  <c r="F473" i="7"/>
  <c r="E473" i="7"/>
  <c r="F458" i="7"/>
  <c r="E458" i="7"/>
  <c r="F443" i="7"/>
  <c r="F428" i="7"/>
  <c r="F413" i="7"/>
  <c r="E382" i="7"/>
  <c r="E638" i="7"/>
  <c r="F217" i="7"/>
  <c r="E217" i="7"/>
  <c r="F622" i="7"/>
  <c r="E622" i="7"/>
  <c r="F367" i="7"/>
  <c r="E367" i="7"/>
  <c r="F202" i="7"/>
  <c r="E202" i="7"/>
  <c r="F187" i="7"/>
  <c r="E187" i="7"/>
  <c r="F607" i="7"/>
  <c r="E607" i="7"/>
  <c r="F352" i="7"/>
  <c r="E352" i="7"/>
  <c r="F592" i="7"/>
  <c r="E592" i="7"/>
  <c r="F337" i="7"/>
  <c r="E337" i="7"/>
  <c r="F172" i="7"/>
  <c r="E172" i="7"/>
  <c r="F157" i="7"/>
  <c r="E157" i="7"/>
  <c r="E142" i="7"/>
  <c r="F322" i="7"/>
  <c r="E322" i="7"/>
  <c r="F577" i="7"/>
  <c r="E577" i="7"/>
  <c r="F127" i="7"/>
  <c r="E127" i="7"/>
  <c r="F562" i="7"/>
  <c r="E562" i="7"/>
  <c r="F112" i="7"/>
  <c r="E112" i="7"/>
  <c r="F307" i="7"/>
  <c r="E307" i="7"/>
  <c r="F97" i="7"/>
  <c r="E97" i="7"/>
  <c r="F547" i="7"/>
  <c r="E547" i="7"/>
  <c r="F82" i="7"/>
  <c r="E82" i="7"/>
  <c r="F532" i="7"/>
  <c r="E532" i="7"/>
  <c r="F292" i="7"/>
  <c r="E292" i="7"/>
  <c r="E277" i="7"/>
  <c r="F67" i="7"/>
  <c r="E67" i="7"/>
  <c r="F518" i="7"/>
  <c r="E518" i="7"/>
  <c r="F52" i="7"/>
  <c r="E52" i="7"/>
  <c r="F263" i="7"/>
  <c r="E263" i="7"/>
  <c r="F37" i="7"/>
  <c r="E37" i="7"/>
  <c r="F247" i="7"/>
  <c r="E247" i="7"/>
  <c r="F502" i="7"/>
  <c r="E502" i="7"/>
  <c r="F232" i="7"/>
  <c r="E232" i="7"/>
  <c r="F22" i="7"/>
  <c r="E22" i="7"/>
  <c r="F487" i="7"/>
  <c r="E487" i="7"/>
  <c r="F472" i="7"/>
  <c r="E472" i="7"/>
  <c r="F457" i="7"/>
  <c r="E457" i="7"/>
  <c r="F442" i="7"/>
  <c r="F427" i="7"/>
  <c r="F412" i="7"/>
  <c r="F381" i="7"/>
  <c r="E381" i="7"/>
  <c r="F637" i="7"/>
  <c r="E637" i="7"/>
  <c r="F216" i="7"/>
  <c r="E216" i="7"/>
  <c r="F621" i="7"/>
  <c r="E621" i="7"/>
  <c r="F366" i="7"/>
  <c r="E366" i="7"/>
  <c r="F201" i="7"/>
  <c r="E201" i="7"/>
  <c r="F186" i="7"/>
  <c r="E186" i="7"/>
  <c r="F606" i="7"/>
  <c r="E606" i="7"/>
  <c r="F351" i="7"/>
  <c r="E351" i="7"/>
  <c r="F591" i="7"/>
  <c r="E591" i="7"/>
  <c r="F336" i="7"/>
  <c r="E336" i="7"/>
  <c r="F171" i="7"/>
  <c r="E171" i="7"/>
  <c r="F156" i="7"/>
  <c r="E156" i="7"/>
  <c r="E141" i="7"/>
  <c r="E321" i="7"/>
  <c r="F576" i="7"/>
  <c r="E576" i="7"/>
  <c r="F126" i="7"/>
  <c r="E126" i="7"/>
  <c r="F561" i="7"/>
  <c r="E561" i="7"/>
  <c r="F111" i="7"/>
  <c r="E111" i="7"/>
  <c r="F306" i="7"/>
  <c r="E306" i="7"/>
  <c r="F96" i="7"/>
  <c r="E96" i="7"/>
  <c r="F546" i="7"/>
  <c r="E546" i="7"/>
  <c r="F81" i="7"/>
  <c r="E81" i="7"/>
  <c r="F531" i="7"/>
  <c r="E531" i="7"/>
  <c r="F291" i="7"/>
  <c r="E291" i="7"/>
  <c r="E276" i="7"/>
  <c r="F66" i="7"/>
  <c r="E66" i="7"/>
  <c r="F517" i="7"/>
  <c r="E517" i="7"/>
  <c r="F51" i="7"/>
  <c r="E51" i="7"/>
  <c r="F262" i="7"/>
  <c r="E262" i="7"/>
  <c r="F36" i="7"/>
  <c r="E36" i="7"/>
  <c r="F246" i="7"/>
  <c r="E246" i="7"/>
  <c r="F501" i="7"/>
  <c r="E501" i="7"/>
  <c r="F231" i="7"/>
  <c r="E231" i="7"/>
  <c r="F21" i="7"/>
  <c r="E21" i="7"/>
  <c r="F486" i="7"/>
  <c r="E486" i="7"/>
  <c r="F471" i="7"/>
  <c r="E471" i="7"/>
  <c r="F456" i="7"/>
  <c r="E456" i="7"/>
  <c r="F441" i="7"/>
  <c r="E441" i="7"/>
  <c r="F426" i="7"/>
  <c r="E426" i="7"/>
  <c r="F411" i="7"/>
  <c r="E411" i="7"/>
  <c r="E396" i="7"/>
  <c r="C18" i="7"/>
  <c r="E1" i="8" l="1"/>
  <c r="E2" i="8"/>
  <c r="D2" i="8"/>
  <c r="A9" i="14" s="1"/>
  <c r="F384" i="7"/>
  <c r="F392" i="7"/>
  <c r="F212" i="7"/>
  <c r="F383" i="7"/>
  <c r="F387" i="7"/>
  <c r="F391" i="7"/>
  <c r="F395" i="7"/>
  <c r="F638" i="7"/>
  <c r="F642" i="7"/>
  <c r="F645" i="7"/>
  <c r="F649" i="7"/>
  <c r="F209" i="7"/>
  <c r="F213" i="7"/>
  <c r="F203" i="7"/>
  <c r="F639" i="7"/>
  <c r="F643" i="7"/>
  <c r="F650" i="7"/>
  <c r="F207" i="7"/>
  <c r="F211" i="7"/>
  <c r="F215" i="7"/>
  <c r="F382" i="7"/>
  <c r="F386" i="7"/>
  <c r="F390" i="7"/>
  <c r="F394" i="7"/>
  <c r="F644" i="7"/>
  <c r="F648" i="7"/>
  <c r="F214" i="7"/>
  <c r="F647" i="7"/>
  <c r="F646" i="7"/>
  <c r="F204"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79D8908-ACDA-44C9-968C-EC047922A10E}"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529D977E-9A14-4ED1-ABCF-6E61CDA5B10D}" name="WorksheetConnection_2024_02_04 Revised SADC Child Labour Code Score Card.xlsx!Clean_data" type="102" refreshedVersion="8" minRefreshableVersion="5">
    <extLst>
      <ext xmlns:x15="http://schemas.microsoft.com/office/spreadsheetml/2010/11/main" uri="{DE250136-89BD-433C-8126-D09CA5730AF9}">
        <x15:connection id="Clean_data">
          <x15:rangePr sourceName="_xlcn.WorksheetConnection_2024_02_04RevisedSADCChildLabourCodeScoreCard.xlsxClean_data1"/>
        </x15:connection>
      </ext>
    </extLst>
  </connection>
  <connection id="3" xr16:uid="{959F6C4B-2F17-4DDC-B0EE-E45B2CB5A773}" name="WorksheetConnection_2024_02_04 Revised SADC Child Labour Code Score Card.xlsx!Comparitativedata" type="102" refreshedVersion="8" minRefreshableVersion="5">
    <extLst>
      <ext xmlns:x15="http://schemas.microsoft.com/office/spreadsheetml/2010/11/main" uri="{DE250136-89BD-433C-8126-D09CA5730AF9}">
        <x15:connection id="Comparitativedata">
          <x15:rangePr sourceName="_xlcn.WorksheetConnection_2024_02_04RevisedSADCChildLabourCodeScoreCard.xlsxComparitativedata1"/>
        </x15:connection>
      </ext>
    </extLst>
  </connection>
  <connection id="4" xr16:uid="{30CBF835-D14B-4F13-9982-00FBDCF0DE35}" name="WorksheetConnection_2024_02_04 Revised SADC Child Labour Code Score Card.xlsx!Coredata" type="102" refreshedVersion="8" minRefreshableVersion="5">
    <extLst>
      <ext xmlns:x15="http://schemas.microsoft.com/office/spreadsheetml/2010/11/main" uri="{DE250136-89BD-433C-8126-D09CA5730AF9}">
        <x15:connection id="Coredata">
          <x15:rangePr sourceName="_xlcn.WorksheetConnection_2024_02_04RevisedSADCChildLabourCodeScoreCard.xlsxCoredata1"/>
        </x15:connection>
      </ext>
    </extLst>
  </connection>
  <connection id="5" xr16:uid="{64342353-93D3-43C8-8E63-F9B6D44DBADE}" name="WorksheetConnection_2024_02_04 Revised SADC Child Labour Code Score Card.xlsx!Country" type="102" refreshedVersion="8" minRefreshableVersion="5">
    <extLst>
      <ext xmlns:x15="http://schemas.microsoft.com/office/spreadsheetml/2010/11/main" uri="{DE250136-89BD-433C-8126-D09CA5730AF9}">
        <x15:connection id="Country">
          <x15:rangePr sourceName="_xlcn.WorksheetConnection_2024_02_04RevisedSADCChildLabourCodeScoreCard.xlsxCountry1"/>
        </x15:connection>
      </ext>
    </extLst>
  </connection>
  <connection id="6" xr16:uid="{D0606AAF-E459-4485-8013-42EA9C41B3C8}" name="WorksheetConnection_2024_02_04 Revised SADC Child Labour Code Score Card.xlsx!Headinglist" type="102" refreshedVersion="8" minRefreshableVersion="5">
    <extLst>
      <ext xmlns:x15="http://schemas.microsoft.com/office/spreadsheetml/2010/11/main" uri="{DE250136-89BD-433C-8126-D09CA5730AF9}">
        <x15:connection id="Headinglist">
          <x15:rangePr sourceName="_xlcn.WorksheetConnection_2024_02_04RevisedSADCChildLabourCodeScoreCard.xlsxHeadinglist1"/>
        </x15:connection>
      </ext>
    </extLst>
  </connection>
  <connection id="7" xr16:uid="{86CE0B5B-020F-4C19-B042-93AB020CE9A5}" name="WorksheetConnection_2024_02_04 Revised SADC Child Labour Code Score Card.xlsx!Headings" type="102" refreshedVersion="8" minRefreshableVersion="5">
    <extLst>
      <ext xmlns:x15="http://schemas.microsoft.com/office/spreadsheetml/2010/11/main" uri="{DE250136-89BD-433C-8126-D09CA5730AF9}">
        <x15:connection id="Headings">
          <x15:rangePr sourceName="_xlcn.WorksheetConnection_2024_02_04RevisedSADCChildLabourCodeScoreCard.xlsxHeadings1"/>
        </x15:connection>
      </ext>
    </extLst>
  </connection>
  <connection id="8" xr16:uid="{FF1C9254-4B8A-47ED-910B-2C003D754BBD}" name="WorksheetConnection_2024_02_04 Revised SADC Child Labour Code Score Card.xlsx!Language" type="102" refreshedVersion="8" minRefreshableVersion="5">
    <extLst>
      <ext xmlns:x15="http://schemas.microsoft.com/office/spreadsheetml/2010/11/main" uri="{DE250136-89BD-433C-8126-D09CA5730AF9}">
        <x15:connection id="Language">
          <x15:rangePr sourceName="_xlcn.WorksheetConnection_2024_02_04RevisedSADCChildLabourCodeScoreCard.xlsxLanguage1"/>
        </x15:connection>
      </ext>
    </extLst>
  </connection>
  <connection id="9" xr16:uid="{A6EA38E1-8635-455B-A2A2-140B94693C58}" name="WorksheetConnection_2024_02_04 Revised SADC Child Labour Code Score Card.xlsx!Question_numbers" type="102" refreshedVersion="8" minRefreshableVersion="5">
    <extLst>
      <ext xmlns:x15="http://schemas.microsoft.com/office/spreadsheetml/2010/11/main" uri="{DE250136-89BD-433C-8126-D09CA5730AF9}">
        <x15:connection id="Question_numbers">
          <x15:rangePr sourceName="_xlcn.WorksheetConnection_2024_02_04RevisedSADCChildLabourCodeScoreCard.xlsxQuestion_numbers1"/>
        </x15:connection>
      </ext>
    </extLst>
  </connection>
  <connection id="10" xr16:uid="{0284E813-7BB4-4CCA-9835-964015F2EDF5}" name="WorksheetConnection_2024_02_04 Revised SADC Child Labour Code Score Card.xlsx!Translations" type="102" refreshedVersion="8" minRefreshableVersion="5">
    <extLst>
      <ext xmlns:x15="http://schemas.microsoft.com/office/spreadsheetml/2010/11/main" uri="{DE250136-89BD-433C-8126-D09CA5730AF9}">
        <x15:connection id="Translations">
          <x15:rangePr sourceName="_xlcn.WorksheetConnection_2024_02_04RevisedSADCChildLabourCodeScoreCard.xlsxTranslations1"/>
        </x15:connection>
      </ext>
    </extLst>
  </connection>
  <connection id="11" xr16:uid="{7EB49C41-AC0A-4211-8AAD-0FACCB2AC8A7}" name="WorksheetConnection_Draft 2.xlsx!Clean_data" type="102" refreshedVersion="8" minRefreshableVersion="5">
    <extLst>
      <ext xmlns:x15="http://schemas.microsoft.com/office/spreadsheetml/2010/11/main" uri="{DE250136-89BD-433C-8126-D09CA5730AF9}">
        <x15:connection id="Clean_data-186b7511-1ca9-4683-b204-831c9f8630c1">
          <x15:rangePr sourceName="_xlcn.WorksheetConnection_Draft2.xlsxClean_data1"/>
        </x15:connection>
      </ext>
    </extLst>
  </connection>
  <connection id="12" xr16:uid="{7EB49C41-AC0A-4211-8AAD-0FACCB2AC8A7}" name="WorksheetConnection_Draft 2.xlsx!Clean_data1" type="102" refreshedVersion="8" minRefreshableVersion="5">
    <extLst>
      <ext xmlns:x15="http://schemas.microsoft.com/office/spreadsheetml/2010/11/main" uri="{DE250136-89BD-433C-8126-D09CA5730AF9}">
        <x15:connection id="Clean_data-a5f46a23-c965-4998-a1c8-6fbcdfb4dbe9">
          <x15:rangePr sourceName="_xlcn.WorksheetConnection_Draft2.xlsxClean_data11"/>
        </x15:connection>
      </ext>
    </extLst>
  </connection>
  <connection id="13" xr16:uid="{F58BDDAC-2237-4AE8-96C4-5DBE2152C1D7}" name="WorksheetConnection_Draft 2.xlsx!Country" type="102" refreshedVersion="8" minRefreshableVersion="5">
    <extLst>
      <ext xmlns:x15="http://schemas.microsoft.com/office/spreadsheetml/2010/11/main" uri="{DE250136-89BD-433C-8126-D09CA5730AF9}">
        <x15:connection id="Country-2ac4ec7d-4e09-4c44-a9f4-a1e8ff20ed66">
          <x15:rangePr sourceName="_xlcn.WorksheetConnection_Draft2.xlsxCountry1"/>
        </x15:connection>
      </ext>
    </extLst>
  </connection>
  <connection id="14" xr16:uid="{F58BDDAC-2237-4AE8-96C4-5DBE2152C1D7}" name="WorksheetConnection_Draft 2.xlsx!Country1" type="102" refreshedVersion="8" minRefreshableVersion="5">
    <extLst>
      <ext xmlns:x15="http://schemas.microsoft.com/office/spreadsheetml/2010/11/main" uri="{DE250136-89BD-433C-8126-D09CA5730AF9}">
        <x15:connection id="Country-d1cd10da-558c-42f1-8e5c-cb183739251b">
          <x15:rangePr sourceName="_xlcn.WorksheetConnection_Draft2.xlsxCountry11"/>
        </x15:connection>
      </ext>
    </extLst>
  </connection>
  <connection id="15" xr16:uid="{B88C455B-538B-4FE3-AD37-EF687A178ADD}" name="WorksheetConnection_Draft 2.xlsx!Question_numbers" type="102" refreshedVersion="8" minRefreshableVersion="5">
    <extLst>
      <ext xmlns:x15="http://schemas.microsoft.com/office/spreadsheetml/2010/11/main" uri="{DE250136-89BD-433C-8126-D09CA5730AF9}">
        <x15:connection id="Question_numbers-2c301497-6f2a-4df6-8e95-651ad5709f54">
          <x15:rangePr sourceName="_xlcn.WorksheetConnection_Draft2.xlsxQuestion_numbers1"/>
        </x15:connection>
      </ext>
    </extLst>
  </connection>
  <connection id="16" xr16:uid="{B88C455B-538B-4FE3-AD37-EF687A178ADD}" name="WorksheetConnection_Draft 2.xlsx!Question_numbers1" type="102" refreshedVersion="8" minRefreshableVersion="5">
    <extLst>
      <ext xmlns:x15="http://schemas.microsoft.com/office/spreadsheetml/2010/11/main" uri="{DE250136-89BD-433C-8126-D09CA5730AF9}">
        <x15:connection id="Question_numbers-b1f40a97-cebd-4a6e-9762-37f9ac8d1b17">
          <x15:rangePr sourceName="_xlcn.WorksheetConnection_Draft2.xlsxQuestion_numbers11"/>
        </x15:connection>
      </ext>
    </extLst>
  </connection>
  <connection id="17" xr16:uid="{1D2C2550-ECA8-4CB0-B97E-1C38AEBA3E07}" name="WorksheetConnection_Draft 2.xlsx!Translations" type="102" refreshedVersion="8" minRefreshableVersion="5">
    <extLst>
      <ext xmlns:x15="http://schemas.microsoft.com/office/spreadsheetml/2010/11/main" uri="{DE250136-89BD-433C-8126-D09CA5730AF9}">
        <x15:connection id="Translations-a8555cd4-4f25-41c8-95a5-59bda0df62f5">
          <x15:rangePr sourceName="_xlcn.WorksheetConnection_Draft2.xlsxTranslations1"/>
        </x15:connection>
      </ext>
    </extLst>
  </connection>
  <connection id="18" xr16:uid="{1D2C2550-ECA8-4CB0-B97E-1C38AEBA3E07}" name="WorksheetConnection_Draft 2.xlsx!Translations1" type="102" refreshedVersion="8" minRefreshableVersion="5">
    <extLst>
      <ext xmlns:x15="http://schemas.microsoft.com/office/spreadsheetml/2010/11/main" uri="{DE250136-89BD-433C-8126-D09CA5730AF9}">
        <x15:connection id="Translations-1564fa4f-8206-4a4b-a384-ed4ef40c7736">
          <x15:rangePr sourceName="_xlcn.WorksheetConnection_Draft2.xlsxTranslations11"/>
        </x15:connection>
      </ext>
    </extLst>
  </connection>
</connections>
</file>

<file path=xl/metadata.xml><?xml version="1.0" encoding="utf-8"?>
<metadata xmlns="http://schemas.openxmlformats.org/spreadsheetml/2006/main" xmlns:xda="http://schemas.microsoft.com/office/spreadsheetml/2017/dynamicarray">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17">
    <s v="ThisWorkbookDataModel"/>
    <s v="{[Coredata].[Heading].&amp;[Budget allocation],[Coredata].[Heading].&amp;[Education and skills training],[Coredata].[Heading].&amp;[Adoption of hazardous occupations prohibited]}"/>
    <s v="{[Coredata].[Dataquestion].&amp;[National Action Plan / Strategic Plan in place]}"/>
    <s v="{[Coredata].[Dataquestion].&amp;[Institutional Coordinating Mechanism in place]}"/>
    <s v="{[Coredata].[Dataquestion].&amp;[Country is part of global alliance partnerships]}"/>
    <s v="{[Coredata].[Dataquestion].&amp;[Dedicated budget for child labour]}"/>
    <s v="{[Coredata].[Dataquestion].&amp;[Adequate budget for social protection]}"/>
    <s v="{[Coredata].[Dataquestion].&amp;[Free basic education and training for children]}"/>
    <s v="{[Coredata].[Dataquestion].&amp;[Monitoring system that collects sex, age and disability disaggregated data]}"/>
    <s v="{[Translations].[Dataquestions].&amp;[Percentage of SADC member states in alignment]}"/>
    <s v="{[Translations].[Dataquestions].&amp;[Print],[Translations].[Dataquestions].&amp;[Actions],[Translations].[Dataquestions].&amp;[Percentage],[Translations].[Dataquestions].&amp;[Present Picture],[Translations].[Dataquestions].&amp;[Implementation Progress],[Translations].[Dataquestions].&amp;[Minimum Age for employment],[Translations].[Dataquestions].&amp;[Total rate of child labour],[Translations].[Dataquestions].&amp;[Aligned with age of compulsory education],[Translations].[Dataquestions].&amp;[Policies or framework or initiatives that address child labour]}"/>
    <s v="{[Coredata].[Heading].&amp;[Which sectors have the highest rates]}"/>
    <s v="{[Coredata].[Heading].&amp;[Global Alliances],[Coredata].[Heading].&amp;[National Action Plans],[Coredata].[Heading].&amp;[NAP alignment to Durban Call to action]}"/>
    <s v="{[Coredata].[Heading].&amp;[Eradication of CL Mainstreamed Policies]}"/>
    <s v="{[Coredata].[Heading].&amp;[Data Collection and Monitoring],[Coredata].[Heading].&amp;[Ratification of ILO Conventions],[Coredata].[Heading].&amp;[Institutional Coordinating Mechanism]}"/>
    <s v="{[Coredata].[Heading].&amp;[Legislation and Enforcement]}"/>
    <s v="{[Coredata].[Heading].&amp;[Social Protection]}"/>
  </metadataStrings>
  <mdxMetadata count="16">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Metadata>
  <futureMetadata name="XLDAPR" count="1">
    <bk>
      <extLst>
        <ext uri="{bdbb8cdc-fa1e-496e-a857-3c3f30c029c3}">
          <xda:dynamicArrayProperties fDynamic="1" fCollapsed="0"/>
        </ext>
      </extLst>
    </bk>
  </futureMetadata>
  <cellMetadata count="1">
    <bk>
      <rc t="2" v="0"/>
    </bk>
  </cell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<sst xmlns="http://schemas.openxmlformats.org/spreadsheetml/2006/main" count="29901" uniqueCount="596">
  <si>
    <t>Dataquestions</t>
  </si>
  <si>
    <t>Access to social protection</t>
  </si>
  <si>
    <t>Access to social protection2</t>
  </si>
  <si>
    <t>Access to social protection3</t>
  </si>
  <si>
    <t>Achieving universal access to social protection</t>
  </si>
  <si>
    <t>Actions</t>
  </si>
  <si>
    <t>Actual target</t>
  </si>
  <si>
    <t>Addressing priority sectors </t>
  </si>
  <si>
    <t>adequate budget for labour inspectors</t>
  </si>
  <si>
    <t>adequate budget for law enforcement and prosecution</t>
  </si>
  <si>
    <t>Adequate budget for social protection</t>
  </si>
  <si>
    <t>adequate overall budget</t>
  </si>
  <si>
    <t>Adoption of prohibition of hazardous work</t>
  </si>
  <si>
    <t>Adoption of prohibition of hazardous work2</t>
  </si>
  <si>
    <t>Adults and parents</t>
  </si>
  <si>
    <t>Advocate for Global Compact</t>
  </si>
  <si>
    <t>Agriculture</t>
  </si>
  <si>
    <t>Agriculture2</t>
  </si>
  <si>
    <t>Aligned with age of compulsory education</t>
  </si>
  <si>
    <t>Alliances and partnerships </t>
  </si>
  <si>
    <t>Appearance before Committee on Application of Standards in relation to Con 138 or 182</t>
  </si>
  <si>
    <t>Arrangements to coordinate efforts</t>
  </si>
  <si>
    <t>Awareness campaigns</t>
  </si>
  <si>
    <t>Awareness raising and mobilisation </t>
  </si>
  <si>
    <t>Budget allocation</t>
  </si>
  <si>
    <t>Budget allocation14</t>
  </si>
  <si>
    <t>Budget allocation26</t>
  </si>
  <si>
    <t>Child labour included in the curriculum</t>
  </si>
  <si>
    <t>Children aged 15 – 17 years</t>
  </si>
  <si>
    <t>Children aged 5 – 11 years</t>
  </si>
  <si>
    <t>Children and adolescents aged 12 – 14 years</t>
  </si>
  <si>
    <t>Compare</t>
  </si>
  <si>
    <t>Construction</t>
  </si>
  <si>
    <t>Construction4</t>
  </si>
  <si>
    <t>Country</t>
  </si>
  <si>
    <t>Country adopted list of hazardous occupations or activities prohibited for children</t>
  </si>
  <si>
    <t>Country is part of global alliance partnerships</t>
  </si>
  <si>
    <t>Data available</t>
  </si>
  <si>
    <t>Data Collection &amp; Monitoring</t>
  </si>
  <si>
    <t>Data Collection and Monitoring</t>
  </si>
  <si>
    <t>Data Collection and Monitoring13</t>
  </si>
  <si>
    <t>Data Collection and Monitoring25</t>
  </si>
  <si>
    <t>Dedicated budget for child labour</t>
  </si>
  <si>
    <t>Details of mechanism</t>
  </si>
  <si>
    <t>Developing data-driven policy and programmatic responses</t>
  </si>
  <si>
    <t>Difficult conditions such as long hours or during the night or work where the child is unreasonably confined to the premises of the employer</t>
  </si>
  <si>
    <t>Domestic Work</t>
  </si>
  <si>
    <t>Domestic Work7</t>
  </si>
  <si>
    <t>Domestic Workers (189)</t>
  </si>
  <si>
    <t>Education and skills development</t>
  </si>
  <si>
    <t>Education and skills development19</t>
  </si>
  <si>
    <t>Education and skills development31</t>
  </si>
  <si>
    <t>Education and skills training </t>
  </si>
  <si>
    <t>Education and social protection</t>
  </si>
  <si>
    <t>Employers organisations</t>
  </si>
  <si>
    <t>Ending child labour in agriculture</t>
  </si>
  <si>
    <t>Eradication of CL Mainstreamed Policies</t>
  </si>
  <si>
    <t>Evaluation of the national efforts in last 2 years</t>
  </si>
  <si>
    <t>Female rates of child labour</t>
  </si>
  <si>
    <t>Financing </t>
  </si>
  <si>
    <t>Free basic education and training for children</t>
  </si>
  <si>
    <t>Gender responsive NAP</t>
  </si>
  <si>
    <t>Global alliances</t>
  </si>
  <si>
    <t>Global alliances21</t>
  </si>
  <si>
    <t>Global alliances33</t>
  </si>
  <si>
    <t>How are financial needs met in addressing child labour</t>
  </si>
  <si>
    <t>How many cases have been prosecuted in the last two years?</t>
  </si>
  <si>
    <t>How to address misalignment</t>
  </si>
  <si>
    <t>Implementation Progress</t>
  </si>
  <si>
    <t>Increasing financing and international cooperation</t>
  </si>
  <si>
    <t>Informal Economy</t>
  </si>
  <si>
    <t>Informal Economy8</t>
  </si>
  <si>
    <t>Institutional Coordinating Mechanism</t>
  </si>
  <si>
    <t>Institutional Coordinating Mechanism in place</t>
  </si>
  <si>
    <t>Institutional Coordinating Mechanism12</t>
  </si>
  <si>
    <t>Institutional Coordinating Mechanism24</t>
  </si>
  <si>
    <t>Labour inspection - Agriculture (129)</t>
  </si>
  <si>
    <t>Labour inspection &amp; enforcement</t>
  </si>
  <si>
    <t>Labour inspection (81)</t>
  </si>
  <si>
    <t>Labour inspection and enforcement</t>
  </si>
  <si>
    <t>Labour inspection and enforcement18</t>
  </si>
  <si>
    <t>Labour inspection and enforcement30</t>
  </si>
  <si>
    <t>Legislation &amp; Enforcement</t>
  </si>
  <si>
    <t>Legislation and Enforcement</t>
  </si>
  <si>
    <t>Legislation and enforcement  </t>
  </si>
  <si>
    <t>Legislation and Enforcement17</t>
  </si>
  <si>
    <t>Legislation and Enforcement29</t>
  </si>
  <si>
    <t>Level of campaigns</t>
  </si>
  <si>
    <t>List of alliances</t>
  </si>
  <si>
    <t>Local</t>
  </si>
  <si>
    <t>Mainstream Policies</t>
  </si>
  <si>
    <t>Mainstream Policies11</t>
  </si>
  <si>
    <t>Mainstream Policies23</t>
  </si>
  <si>
    <t>Making decent work a reality for adults and youth above the minimum age for work</t>
  </si>
  <si>
    <t>Making decent work a reality for all</t>
  </si>
  <si>
    <t>Male rates of child labour</t>
  </si>
  <si>
    <t>Mechanism to detect, stop and punish child labour</t>
  </si>
  <si>
    <t>mechanism to remove and shelter children in need</t>
  </si>
  <si>
    <t>Minimum Age (138)</t>
  </si>
  <si>
    <t>Minimum Age for employment</t>
  </si>
  <si>
    <t>Minimum Age for employment16</t>
  </si>
  <si>
    <t>Minimum Age for employment28</t>
  </si>
  <si>
    <t>Minimum age for employment9</t>
  </si>
  <si>
    <t>Minimum Age of Employment</t>
  </si>
  <si>
    <t>Mining</t>
  </si>
  <si>
    <t>Mining3</t>
  </si>
  <si>
    <t>Monitoring system that collects sex, age and disability disaggregated data</t>
  </si>
  <si>
    <t>NAP</t>
  </si>
  <si>
    <t>NAP alignment to Durban Call to action</t>
  </si>
  <si>
    <t>NAP includes person living with disabilities</t>
  </si>
  <si>
    <t>Narratives</t>
  </si>
  <si>
    <t>National</t>
  </si>
  <si>
    <t>National Action Plan / Strategic Plan in place</t>
  </si>
  <si>
    <t>National action plans</t>
  </si>
  <si>
    <t>National action plans10</t>
  </si>
  <si>
    <t>National action plans22</t>
  </si>
  <si>
    <t>National target for number of child labourers to be reached through inspection</t>
  </si>
  <si>
    <t>No Name</t>
  </si>
  <si>
    <t>Number</t>
  </si>
  <si>
    <t>Occupational health and safety (155)</t>
  </si>
  <si>
    <t>Overall alignment</t>
  </si>
  <si>
    <t>Penalties for individuals or entities engaged in child labour</t>
  </si>
  <si>
    <t>Penalties for individuals or entities engaged in the worst forms of child labour</t>
  </si>
  <si>
    <t>Percentage</t>
  </si>
  <si>
    <t>Percentage of SADC member states in alignment</t>
  </si>
  <si>
    <t>Policies</t>
  </si>
  <si>
    <t>Policies or framework or initiatives that address child labour</t>
  </si>
  <si>
    <t>Present Picture</t>
  </si>
  <si>
    <t>Print</t>
  </si>
  <si>
    <t>Public Awareness</t>
  </si>
  <si>
    <t>Public Awareness20</t>
  </si>
  <si>
    <t>Public Awareness32</t>
  </si>
  <si>
    <t>Rates of child labour</t>
  </si>
  <si>
    <t>Ratification of ILO Conventions</t>
  </si>
  <si>
    <t>Ratification of ILO Conventions15</t>
  </si>
  <si>
    <t>Ratification of ILO Conventions27</t>
  </si>
  <si>
    <t>Realizing children’s right to education</t>
  </si>
  <si>
    <t>Regional</t>
  </si>
  <si>
    <t>Regular labour inspections completed focused on child labour</t>
  </si>
  <si>
    <t>Research within the last 2 years</t>
  </si>
  <si>
    <t>Safety and health in agriculture (184)</t>
  </si>
  <si>
    <t>School feeding schemes/cash transfers as part of social protection</t>
  </si>
  <si>
    <t>Social Protection</t>
  </si>
  <si>
    <t>Social protection programmes in place</t>
  </si>
  <si>
    <t>Statistic and knowledge management </t>
  </si>
  <si>
    <t>Target groups</t>
  </si>
  <si>
    <t>Total</t>
  </si>
  <si>
    <t>Total rate of child labour</t>
  </si>
  <si>
    <t>Total SADC</t>
  </si>
  <si>
    <t>Tourism and Hospitality</t>
  </si>
  <si>
    <t>Tourism and Hospitality6</t>
  </si>
  <si>
    <t>Transportation</t>
  </si>
  <si>
    <t>Transportation5</t>
  </si>
  <si>
    <t>What is included in this list ?</t>
  </si>
  <si>
    <t>Which sectors have the highest rates</t>
  </si>
  <si>
    <t>work in an unhealthy environment which may, for example, hazardous substances, temperatures, noise levels, or vibrations</t>
  </si>
  <si>
    <t>work underground, under water, at dangerous heights or in confined spaces</t>
  </si>
  <si>
    <t>work which exposes children to physical, psychological or sexual abuse</t>
  </si>
  <si>
    <t>work with dangerous machinery, equipment and tools, or which involves the manual handling or transport of heavy loads</t>
  </si>
  <si>
    <t>Workers organisations</t>
  </si>
  <si>
    <t>Worst forms of child labour (182)</t>
  </si>
  <si>
    <t>Language</t>
  </si>
  <si>
    <t>English</t>
  </si>
  <si>
    <t>Português</t>
  </si>
  <si>
    <t>Français</t>
  </si>
  <si>
    <t>SADC</t>
  </si>
  <si>
    <t>Angola</t>
  </si>
  <si>
    <t>Botswana</t>
  </si>
  <si>
    <t>Democratic Republic of Congo</t>
  </si>
  <si>
    <t>Eswatini</t>
  </si>
  <si>
    <t>Lesotho</t>
  </si>
  <si>
    <t>Madagascar</t>
  </si>
  <si>
    <t>Malawi</t>
  </si>
  <si>
    <t>Mauritius</t>
  </si>
  <si>
    <t>Mozambique</t>
  </si>
  <si>
    <t>Namibia</t>
  </si>
  <si>
    <t>Seychelles</t>
  </si>
  <si>
    <t>South Africa</t>
  </si>
  <si>
    <t>United Republic of Tanzania</t>
  </si>
  <si>
    <t>Zambia</t>
  </si>
  <si>
    <t>Zimbabwe</t>
  </si>
  <si>
    <t>Attribute</t>
  </si>
  <si>
    <t>Value</t>
  </si>
  <si>
    <t>Female</t>
  </si>
  <si>
    <t>Male</t>
  </si>
  <si>
    <t>Acesso à proteção social</t>
  </si>
  <si>
    <t>Accès à la protection sociale</t>
  </si>
  <si>
    <t>Alcançar o acesso universal à proteção social</t>
  </si>
  <si>
    <t>Atteindre l'accès universel à la protection sociale</t>
  </si>
  <si>
    <t>Ações</t>
  </si>
  <si>
    <t>Meta real</t>
  </si>
  <si>
    <t>Objectif réel</t>
  </si>
  <si>
    <t>Abordagem de setores prioritários</t>
  </si>
  <si>
    <t>Traitement des secteurs prioritaires</t>
  </si>
  <si>
    <t>Adequate budget for labour inspectors</t>
  </si>
  <si>
    <t>Orçamento adequado para inspetores de trabalho</t>
  </si>
  <si>
    <t>Budget adéquat pour les inspecteurs du travail</t>
  </si>
  <si>
    <t>Adequate budget for law enforcement and prosecution</t>
  </si>
  <si>
    <t>Orçamento adequado para a aplicação e o processamento da lei</t>
  </si>
  <si>
    <t>Budget adéquat pour l'application de la loi et les poursuites</t>
  </si>
  <si>
    <t>Orçamento adequado para proteção social</t>
  </si>
  <si>
    <t>Budget adéquat pour la protection sociale</t>
  </si>
  <si>
    <t>Adequate overall budget</t>
  </si>
  <si>
    <t>Orçamento geral adequado</t>
  </si>
  <si>
    <t>Budget global adéquat</t>
  </si>
  <si>
    <t>Adoção da proibição do trabalho perigoso</t>
  </si>
  <si>
    <t>Adoption de l'interdiction du travail dangereux</t>
  </si>
  <si>
    <t>Adultos e pais</t>
  </si>
  <si>
    <t>Adultes et parents</t>
  </si>
  <si>
    <t>Defensor do Pacto Global</t>
  </si>
  <si>
    <t>Défenseur du Pacte mondial</t>
  </si>
  <si>
    <t>Agricultura</t>
  </si>
  <si>
    <t>Alinhado com a idade da educação obrigatória</t>
  </si>
  <si>
    <t>Aligné avec l'âge de l'éducation obligatoire</t>
  </si>
  <si>
    <t>Alianças e parcerias</t>
  </si>
  <si>
    <t>Alliances et partenariats</t>
  </si>
  <si>
    <t>Non-Listing/Appearance before Committee on Application of Standards in relation to Con 138 or 182</t>
  </si>
  <si>
    <t>Non-Comparência perante o Comité de Aplicação de Normas em relação à Convenção 138 ou 182</t>
  </si>
  <si>
    <t>Non-Comparution devant le Comité de l'application des normes relatives à la Con 138 ou 182</t>
  </si>
  <si>
    <t>Acordos para coordenar esforços</t>
  </si>
  <si>
    <t>Dispositions pour coordonner les efforts</t>
  </si>
  <si>
    <t>Campanhas de conscientização</t>
  </si>
  <si>
    <t>Campagnes de sensibilisation</t>
  </si>
  <si>
    <t>Sensibilização e mobilização</t>
  </si>
  <si>
    <t>Sensibilisation et mobilisation</t>
  </si>
  <si>
    <t>Alocação orçamental</t>
  </si>
  <si>
    <t>Allocation budgétaire</t>
  </si>
  <si>
    <t>Trabalho infantil incluído no currículo</t>
  </si>
  <si>
    <t>Travail des enfants inclus dans le programme</t>
  </si>
  <si>
    <t>Crianças de 15 a 17 anos</t>
  </si>
  <si>
    <t>Enfants âgés de 15 à 17 ans</t>
  </si>
  <si>
    <t>Crianças de 5 a 11 anos</t>
  </si>
  <si>
    <t>Enfants âgés de 5 à 11 ans</t>
  </si>
  <si>
    <t>Crianças e adolescentes de 12 a 14 anos</t>
  </si>
  <si>
    <t>Enfants et adolescents âgés de 12 à 14 ans</t>
  </si>
  <si>
    <t>How do your results compare to other Member States? (select a theme)</t>
  </si>
  <si>
    <t>Como se comparam os seus resultados com os de outros Estados-Membros? (selecione um tema)</t>
  </si>
  <si>
    <t>Comment vos résultats se comparent-ils à ceux des autres États membres ? (sélectionnez un thème)</t>
  </si>
  <si>
    <t>Construção</t>
  </si>
  <si>
    <t>País</t>
  </si>
  <si>
    <t>Pays</t>
  </si>
  <si>
    <t>País adotou lista de ocupações ou atividades perigosas proibidas para crianças</t>
  </si>
  <si>
    <t>Pays adopte une liste d'occupations ou d'activités dangereuses interdites aux enfants</t>
  </si>
  <si>
    <t>O país faz parte das parcerias de alianças globais</t>
  </si>
  <si>
    <t>Le pays fait partie des partenariats d'alliances mondiales</t>
  </si>
  <si>
    <t>Dados disponíveis</t>
  </si>
  <si>
    <t>Données disponibles</t>
  </si>
  <si>
    <t>Collecte et surveillance des données</t>
  </si>
  <si>
    <t>Coleta e monitoramento de dados</t>
  </si>
  <si>
    <t>Recolha de dados e monitorização</t>
  </si>
  <si>
    <t>Collecte de données et suivi</t>
  </si>
  <si>
    <t>Orçamento dedicado ao trabalho infantil</t>
  </si>
  <si>
    <t>Budget dédié au travail des enfants</t>
  </si>
  <si>
    <t>Detalhes do mecanismo</t>
  </si>
  <si>
    <t>Détails du mécanisme</t>
  </si>
  <si>
    <t>Desenvolvimento de políticas e respostas programáticas orientadas por dados</t>
  </si>
  <si>
    <t>Développement de politiques et de réponses programmatiques basées sur les données</t>
  </si>
  <si>
    <t>Condições difíceis, como longas horas de trabalho ou trabalho noturno, ou trabalho em que a criança é injustificadamente confinada nas instalações do empregador</t>
  </si>
  <si>
    <t>Conditions difficiles telles que de longues heures de travail ou du travail de nuit, ou du travail où l'enfant est injustement confiné dans les locaux de l'employeur</t>
  </si>
  <si>
    <t>Trabalho doméstico</t>
  </si>
  <si>
    <t>Travail domestique</t>
  </si>
  <si>
    <t>Trabalhadores domésticos (189)</t>
  </si>
  <si>
    <t>Travailleurs domestiques (189)</t>
  </si>
  <si>
    <t>Educação e desenvolvimento de competências</t>
  </si>
  <si>
    <t>Éducation et développement des compétences</t>
  </si>
  <si>
    <t>Educação e formação de competências</t>
  </si>
  <si>
    <t>Éducation et formation des compétences</t>
  </si>
  <si>
    <t>Éducation et protection sociale</t>
  </si>
  <si>
    <t>Educação e proteção social</t>
  </si>
  <si>
    <t>Organizações de empregadores</t>
  </si>
  <si>
    <t>Organisations d'employeurs</t>
  </si>
  <si>
    <t>Pôr fim ao trabalho infantil na agricultura</t>
  </si>
  <si>
    <t>Mettre fin au travail des enfants dans l'agriculture</t>
  </si>
  <si>
    <t>Eradication of Child Labour Mainstreamed Policies</t>
  </si>
  <si>
    <t>Políticas Integradas de Erradicação do Trabalho Infantil</t>
  </si>
  <si>
    <t>Politiques intégrées d’éradication du travail des enfants</t>
  </si>
  <si>
    <t>Avaliação dos esforços nacionais nos últimos 2 anos</t>
  </si>
  <si>
    <t>Évaluation des efforts nationaux au cours des 2 dernières années</t>
  </si>
  <si>
    <t>Females</t>
  </si>
  <si>
    <t>mulheres</t>
  </si>
  <si>
    <t>Les femelles</t>
  </si>
  <si>
    <t>Financiamento</t>
  </si>
  <si>
    <t>Financement</t>
  </si>
  <si>
    <t>Subsidised basic education and training for children</t>
  </si>
  <si>
    <t>Educação básica e treinamento subsidiado para crianças</t>
  </si>
  <si>
    <t>Éducation de base et formation subventionnée pour les enfants</t>
  </si>
  <si>
    <t>PAN sensível ao género</t>
  </si>
  <si>
    <t>PAN sensible au genre</t>
  </si>
  <si>
    <t>Alianças globais</t>
  </si>
  <si>
    <t>Alliances mondiales</t>
  </si>
  <si>
    <t>Como são atendidas as necessidades financeiras na abordagem do trabalho infantil</t>
  </si>
  <si>
    <t>Comment les besoins financiers sont-ils satisfaits pour lutter contre le travail des enfants</t>
  </si>
  <si>
    <t>Cases prosecuted within the last two years</t>
  </si>
  <si>
    <t>Quantos casos foram julgados nos últimos dois anos?</t>
  </si>
  <si>
    <t>Combien de cas ont été poursuivis au cours des deux dernières années ?</t>
  </si>
  <si>
    <t>Como corrigir o desajuste</t>
  </si>
  <si>
    <t>Comment corriger les désalignements</t>
  </si>
  <si>
    <t>Key Milestones</t>
  </si>
  <si>
    <t>Progresso na implementação</t>
  </si>
  <si>
    <t>Progrès dans la mise en œuvre</t>
  </si>
  <si>
    <t>Aumento do financiamento e cooperação internacional</t>
  </si>
  <si>
    <t>Augmentation du financement et de la coopération internationale</t>
  </si>
  <si>
    <t>Economia informal</t>
  </si>
  <si>
    <t>Économie informelle</t>
  </si>
  <si>
    <t>Mecanismo de coordenação institucional</t>
  </si>
  <si>
    <t>Mécanisme de coordination institutionnelle</t>
  </si>
  <si>
    <t>Mecanismo de coordenação institucional em vigor</t>
  </si>
  <si>
    <t>Mécanisme de coordination institutionnelle en place</t>
  </si>
  <si>
    <t>Inspeção do trabalho - Agricultura (129)</t>
  </si>
  <si>
    <t>Inspection du travail - Agriculture (129)</t>
  </si>
  <si>
    <t>Inspection du travail et application</t>
  </si>
  <si>
    <t>Inspeção e fiscalização do trabalho</t>
  </si>
  <si>
    <t>Inspeção do trabalho (81)</t>
  </si>
  <si>
    <t>Inspection du travail (81)</t>
  </si>
  <si>
    <t>Inspeção do trabalho e aplicação da lei</t>
  </si>
  <si>
    <t>Inspection du travail et application de la loi</t>
  </si>
  <si>
    <t>Législation et application</t>
  </si>
  <si>
    <t>Legislação e Aplicação</t>
  </si>
  <si>
    <t>Legislação e Aplicação da Lei</t>
  </si>
  <si>
    <t>Législation et Application de la Loi</t>
  </si>
  <si>
    <t>Legislação e fiscalização</t>
  </si>
  <si>
    <t>Nível de campanhas</t>
  </si>
  <si>
    <t>Niveau de campagnes</t>
  </si>
  <si>
    <t>Lista de alianças</t>
  </si>
  <si>
    <t>Liste des alliances</t>
  </si>
  <si>
    <t>Políticas principais</t>
  </si>
  <si>
    <t>Politiques générales</t>
  </si>
  <si>
    <t>Tornar o trabalho decente uma realidade para adultos e jovens acima da idade mínima para trabalhar</t>
  </si>
  <si>
    <t>Faire du travail décent une réalité pour les adultes et les jeunes au-dessus de l'âge minimum pour travailler</t>
  </si>
  <si>
    <t>Tornar o trabalho decente uma realidade para todos</t>
  </si>
  <si>
    <t>Faire du travail décent une réalité pour tous</t>
  </si>
  <si>
    <t>Males</t>
  </si>
  <si>
    <t>Machos</t>
  </si>
  <si>
    <t>Mâles</t>
  </si>
  <si>
    <t>Mecanismo para detetar, impedir e punir o trabalho infantil</t>
  </si>
  <si>
    <t>Mécanisme de détection, d'arrêt et de sanction du travail des enfants</t>
  </si>
  <si>
    <t>Mechanism to remove and shelter children in need</t>
  </si>
  <si>
    <t>Mecanismo para remover e abrigar crianças em situação de necessidade</t>
  </si>
  <si>
    <t>Mécanisme pour retirer et abriter les enfants dans le besoin</t>
  </si>
  <si>
    <t>Idade mínima (138)</t>
  </si>
  <si>
    <t>Âge minimum (138)</t>
  </si>
  <si>
    <t>Idade mínima para o emprego</t>
  </si>
  <si>
    <t>Âge minimum pour l'emploi</t>
  </si>
  <si>
    <t>Minimum age for employment</t>
  </si>
  <si>
    <t>Âge minimum d'emploi</t>
  </si>
  <si>
    <t>Idade Mínima de Emprego</t>
  </si>
  <si>
    <t>Mineração</t>
  </si>
  <si>
    <t>Exploitation minière</t>
  </si>
  <si>
    <t>Sistema de monitorização que recolhe dados desagregados por sexo, idade e deficiência</t>
  </si>
  <si>
    <t>Système de surveillance qui collecte des données désagrégées par sexe, âge et handicap</t>
  </si>
  <si>
    <t>PAN</t>
  </si>
  <si>
    <t>PNA</t>
  </si>
  <si>
    <t>Alinhamento do PAN ao Apelo de Durban para a ação</t>
  </si>
  <si>
    <t>Alignement du PAN à l'appel de Durban à l'action</t>
  </si>
  <si>
    <t>O PAN inclui pessoas que vivem com deficiências</t>
  </si>
  <si>
    <t>Le PAN inclut les personnes vivant avec un handicap</t>
  </si>
  <si>
    <t>Plano de Ação Nacional / Plano Estratégico em vigor</t>
  </si>
  <si>
    <t>Plan d'action national / Plan stratégique en place</t>
  </si>
  <si>
    <t>Planos de ação nacionais</t>
  </si>
  <si>
    <t>Plans d'action nationaux</t>
  </si>
  <si>
    <t>Meta nacional para o número de trabalhadores infantis a serem alcançados por inspeção</t>
  </si>
  <si>
    <t>Objectif national du nombre de travailleurs des enfants à atteindre grâce à l'inspection</t>
  </si>
  <si>
    <t>Sem nome</t>
  </si>
  <si>
    <t>Sans nom</t>
  </si>
  <si>
    <t>Número</t>
  </si>
  <si>
    <t>Nombre</t>
  </si>
  <si>
    <t>Saúde ocupacional e segurança (155)</t>
  </si>
  <si>
    <t>Santé et sécurité au travail (155)</t>
  </si>
  <si>
    <t xml:space="preserve">Overall alignment </t>
  </si>
  <si>
    <t>Alignement global</t>
  </si>
  <si>
    <t>Alinhamento geral</t>
  </si>
  <si>
    <t>Penalizações para pessoas ou entidades envolvidas em trabalho infantil</t>
  </si>
  <si>
    <t>Sanctions pour les individus ou entités engagés dans le travail des enfants</t>
  </si>
  <si>
    <t>Penalizações para pessoas ou entidades envolvidas nas piores formas de trabalho infantil</t>
  </si>
  <si>
    <t>Sanctions pour les individus ou entités engagés dans les pires formes de travail des enfants</t>
  </si>
  <si>
    <t>Level of alignment with the SADC Code of Conduct on Child Labour</t>
  </si>
  <si>
    <t>Nível de alinhamento com o Código de Conduta da SADC sobre o Trabalho Infantil</t>
  </si>
  <si>
    <t>Niveau d'alignement avec le Code de conduite de la SADC sur le travail des enfants</t>
  </si>
  <si>
    <t>Percentagem de estados membros da SADC alinhados</t>
  </si>
  <si>
    <t>Pourcentage d'États membres de la SADC en alignement</t>
  </si>
  <si>
    <t>Políticas</t>
  </si>
  <si>
    <t>Politiques</t>
  </si>
  <si>
    <t>Políticas, estruturas ou iniciativas que abordam o trabalho infantil</t>
  </si>
  <si>
    <t>Politiques, cadres ou initiatives visant à lutter contre le travail des enfants</t>
  </si>
  <si>
    <t xml:space="preserve">Present Picture </t>
  </si>
  <si>
    <t>Imagem atual</t>
  </si>
  <si>
    <t>Image actuelle</t>
  </si>
  <si>
    <t>To Print press Control and P</t>
  </si>
  <si>
    <t>Para imprimir pressione Control e P</t>
  </si>
  <si>
    <t>Pour imprimer, appuyez sur Ctrl et P.</t>
  </si>
  <si>
    <t>Sensibilização pública</t>
  </si>
  <si>
    <t>Sensibilisation du public</t>
  </si>
  <si>
    <t>Taux de travail des enfants</t>
  </si>
  <si>
    <t>Taxas de trabalho infantil</t>
  </si>
  <si>
    <t>Ratificação de Convenções da OIT</t>
  </si>
  <si>
    <t>Ratification des conventions de l'OIT</t>
  </si>
  <si>
    <t>Realização do direito das crianças à educação</t>
  </si>
  <si>
    <t>Réalisation du droit des enfants à l'éducation</t>
  </si>
  <si>
    <t>Inspeções regulares do trabalho concluídas com foco no trabalho infantil</t>
  </si>
  <si>
    <t>Inspections régulières du travail axées sur le travail des enfants</t>
  </si>
  <si>
    <t>Pesquisas nos últimos 2 anos</t>
  </si>
  <si>
    <t>Recherches au cours des deux dernières années</t>
  </si>
  <si>
    <t>Segurança e saúde na agricultura (184)</t>
  </si>
  <si>
    <t>Sécurité et santé en agriculture (184)</t>
  </si>
  <si>
    <t>Esquemas de alimentação escolar / transferências em dinheiro como parte da proteção social</t>
  </si>
  <si>
    <t>Programmes de cantine scolaire/transferts d'argent dans le cadre de la protection sociale</t>
  </si>
  <si>
    <t>Proteção Social</t>
  </si>
  <si>
    <t>Protection sociale</t>
  </si>
  <si>
    <t>Programas de proteção social em vigor</t>
  </si>
  <si>
    <t>Programmes de protection sociale en place</t>
  </si>
  <si>
    <t>Data collection</t>
  </si>
  <si>
    <t>Coleta de dados</t>
  </si>
  <si>
    <t>Collecte de données</t>
  </si>
  <si>
    <t>Grupos-alvo</t>
  </si>
  <si>
    <t>Groupes cibles</t>
  </si>
  <si>
    <t>Taxa total de trabalho infantil</t>
  </si>
  <si>
    <t>Taux total de travail des enfants</t>
  </si>
  <si>
    <t>Total rate of child labour (median)</t>
  </si>
  <si>
    <t>Taxa total de trabalho infantil (mediano)</t>
  </si>
  <si>
    <t>Taux total de travail des enfants (médian)</t>
  </si>
  <si>
    <t>Turismo e Hotelaria</t>
  </si>
  <si>
    <t>Tourisme et Hôtellerie</t>
  </si>
  <si>
    <t>Transportes</t>
  </si>
  <si>
    <t>Transport</t>
  </si>
  <si>
    <t>O que está incluído nesta lista?</t>
  </si>
  <si>
    <t>Qu'est-ce qui est inclus dans cette liste ?</t>
  </si>
  <si>
    <t>Quais setores têm as taxas mais elevadas</t>
  </si>
  <si>
    <t>Quels secteurs ont les taux les plus élevés</t>
  </si>
  <si>
    <t>Work in an unhealthy environment which may, for example, hazardous substances, temperatures, noise levels, or vibrations</t>
  </si>
  <si>
    <t>Trabalho em ambiente insalubre que pode incluir, por exemplo, substâncias perigosas, temperaturas, níveis de ruído ou vibrações</t>
  </si>
  <si>
    <t>Travail dans un environnement malsain qui peut, par exemple, comporter des substances dangereuses, des températures, des niveaux de bruit ou des vibrations</t>
  </si>
  <si>
    <t>Work underground, under water, at dangerous heights or in confined spaces</t>
  </si>
  <si>
    <t>Trabalho subterrâneo, sob a água, a grandes alturas ou em espaços confinados</t>
  </si>
  <si>
    <t>Travail sous terre, sous l'eau, à des hauteurs dangereuses ou dans des espaces confinés</t>
  </si>
  <si>
    <t>Work which exposes children to physical, psychological or sexual abuse</t>
  </si>
  <si>
    <t>trabalho que expõe as crianças a abusos físicos, psicológicos ou sexuais</t>
  </si>
  <si>
    <t>travail qui expose les enfants à des abus physiques, psychologiques ou sexuels</t>
  </si>
  <si>
    <t>Work with dangerous machinery, equipment and tools, or which involves the manual handling or transport of heavy loads</t>
  </si>
  <si>
    <t>Trabalho com máquinas, equipamentos e ferramentas perigosos, ou que envolve a manipulação ou transporte manual de cargas pesadas</t>
  </si>
  <si>
    <t>Travail avec des machines, de l'équipement et des outils dangereux, ou impliquant la manutention ou le transport manuel de charges lourdes</t>
  </si>
  <si>
    <t>Organizações de trabalhadores</t>
  </si>
  <si>
    <t>Organisations de travailleurs</t>
  </si>
  <si>
    <t>Piores formas de trabalho infantil (182)</t>
  </si>
  <si>
    <t>Pires formes de travail des enfants (182)</t>
  </si>
  <si>
    <t>Democratic Republic of Congo </t>
  </si>
  <si>
    <t>Adoption of hazardous occupations prohibited</t>
  </si>
  <si>
    <t>Global Alliances</t>
  </si>
  <si>
    <t>Access to Social Protection3</t>
  </si>
  <si>
    <t>Access to Social Protection2</t>
  </si>
  <si>
    <t>Rates</t>
  </si>
  <si>
    <t>National Action Plans</t>
  </si>
  <si>
    <t xml:space="preserve">How many cases have been prosecuted in the last two years? </t>
  </si>
  <si>
    <t>Subsidized basic education and training for children</t>
  </si>
  <si>
    <t>Education and skills training</t>
  </si>
  <si>
    <t>Data available_7</t>
  </si>
  <si>
    <t>Country_6</t>
  </si>
  <si>
    <t>Results</t>
  </si>
  <si>
    <t>Heading</t>
  </si>
  <si>
    <t>Angola has made progress and aligned its country strategies to the SADC Code of Conduct. 
However, for greater progress to be made to eliminate child labour, the country needs to expand social protection programmes and to make education more accessible. 
Actions must also be taken to protect children from commercial sexual exploitation, notably through increased budgets and labour inspections.</t>
  </si>
  <si>
    <t>Botswana has a robust social protection programme under Local Government and referral mechanism pertaining to children rights, which aligns well with the SADC Child Labour Code of Conduct. 
However, in line with Code, should consider formulating specific sectoral policies geared towards eradication of child labour especial, where there is perception of child labour. 
The country should expedite the finalization of the National Action Plan as per the Durban Call to Action. Botswana will also work with its statistics agency to enhance data collection on child labour. Consideration will also be made to create dedicated budget lines for child labour programming.</t>
  </si>
  <si>
    <t>Comoros</t>
  </si>
  <si>
    <t>DRC has made good progress towards alignment with the SADC Code of Conduct on Child Labour through its NAP to combat Worst Forms of Child Labour (2012-2025). 
The country also has legislation that domesticates key provisions of International Labour Standards and is a member of Alliance 8.7. 
However, greater progress is needed to eliminate child labour including in priority sectors such as mining. There is also need to allocate dedicated resources to eliminate child labour.</t>
  </si>
  <si>
    <t>Eswatini has made a good progress towards alignment with the SADC Child Labour Code of Conduct through its National Plan for Children 2023-2024 and the Action programme on Combating Child Labour. 
In Eswatini, the elimination of child labour is a constitutional imperative. However, as child labour remains rampant priority is to enhance advocacy and public awareness, and to build the capacity of labour inspectors to deal with child labour issues, including data collection. Another priority is to enhance financing of child labour activities through dedicated resources.</t>
  </si>
  <si>
    <t>The Government of Lesotho has validated the National Action Plan for Elimination of Child Labour (NAP II) 2023-2028 that is closely aligned with the SADC Child Labour Code of Conduct and the Durban Call to Action for Elimination of Child Labour Declaration. However, there is a need to improve strategies on financing and budget allocation for child labour programs from the national budget. The Government of Lesotho also need to ratify key international labour standards that would prohibit child labour in agricultural sector and domestic work sector as high priority sectors.</t>
  </si>
  <si>
    <t>Madagascar has made progress in aligning to the Code of Conduct, especially regarding sectoral work in the mining sector. The country is currently working towards a National Action Plan (NAP) to combat child labor, based on two evaluation of the previous NAP that ended in 2019. The priority is to relaunch the process of finally having a new NAP specific to the fight against child labor and to enhance data collection to inform policy and strategy. Madagascar also intends to upscale advocacy and strengthen partnerships through relevant alliances.</t>
  </si>
  <si>
    <t>Malawi has aligned with the SADC Code of Conduct, notably on addressing the priority areas and establishing alliances and partnerships. Awareness raising and mobilisation is part of the active programming in the country. However, there is need to enhance access to education and skills development through construction of schools and community colleges. There is also need to extend social protection to needy families and children. Data collection on child labour needs to be addressed as a priority.</t>
  </si>
  <si>
    <t>Mauritius’ policies and programmes, including the Marshal Plan, are aligned to the SADC Code of Conduct on Child Labour. The Code is domesticated in national legislation and enforcement mechanisms exist for enforcement and to prosecute persons found guilty of child labour in all its forms. Mauritius is has in place a “Coordinating Panel” that brings together various ministries, institutions, and NGOs for coordinated action to eradicate child labour. However, there is need for the country to develop a National Plan of Action which set down Government’s commitment, broad strategy and more importantly financial commitment to achieve the objectives of the Code and for more effective and coordinated action among the different stakeholders.</t>
  </si>
  <si>
    <t>Mozambique has achieved moderate alignment with the SADC Code of Conduct. Progress has been made through the existing National Action Plan to combat the worst forms of child labour. Further progress requires the country to introduce severe sanctions for the worst forms of child labour, in particular those that include sexual exploitation and trafficking of minors. The priority for Mozambique is to enhance advocacy and to enhance access to education including through school feeding programmes. A need to intensify coordination with the police and the community as a way of reporting acts that harass and endanger the lives of children is also highlighted.</t>
  </si>
  <si>
    <t>Namibia has in place various national social protection strategies that include the objective to eliminate child labour. The country also has a robust coordination framework involving different stakeholders. It has also enhanced its legislative and enforcement functions in line with ratified international labour standards. Nevertheless, the priority for the country is to finalise a National Action Plan for Child Labour, which will also strengthen the collaboration with the key stakeholders to combat child labour. Namibia should also ratify other key conventions that are important in the elimination of Child Labour. The country should also improve on budget allocation toward the elimination of child labour and enhance data collection.</t>
  </si>
  <si>
    <t>Although Seychelles has low alignment with the SADC Code of Conduct on Child Labour, it has no cases of child labour and preventive efforts are in place, notably through legislation which provides for deterrent sanctions as well as effective labour inspection. To maintain the status of zero detected cases, Seychelles recognises the need to enhance alignment with the Code to the greatest extent possible, including through advocacy and public awareness, alliances and partnership, social protection financing, as well as data collection.</t>
  </si>
  <si>
    <t>South Africa has progressed well in the implementation of the SADC Code of Conduct on Child Labour. It has ratified fundamental conventions on the elimination of child labour and has domesticated the conventions in terms of national legislation. South Africa has furthermore established a national plan of action specifically for the elimination of child labour. However, the country needs to ratify the ILO convention on Safety and Health in Agriculture and strengthen collaboration with other law enforcement agencies for effective prosecution of child labour cases. South Africa has to improve awareness campaigns in order to create a more protective environment and encourage the reporting of child labour cases.</t>
  </si>
  <si>
    <t>URT has achieved moderate alignment with the SADC Code of Conduct. This has been achieved through child labour related strategies, coordination mechanisms and legislation to domesticate the relevant International Labour Standards. Notably, URT has dedicated resources for child labour programming. However, more effort is required to enforce the laws, and to enhance social protection through domestic social assistance programmes, such as cash transfers and basic social protection for all. Greater focus is required to enhance labour inspection in agriculture and the informal economy.</t>
  </si>
  <si>
    <t>Zambia has a National Action Plan (NAP) II that is well aligned to the SADC Child Labour Code, and has made progress in addressing priority sectors, alliances and partnerships, awareness raising and mobilization and education and skills training. Targets which need to be improved on include increasing the budgetary allocation for child labour programmes, have an evaluation mechanism for the national efforts on child labour and conduct research on the extent of child labour in the country.</t>
  </si>
  <si>
    <t>Zimbabwe has achieved moderate alignment with the SADC Child Labour Code of Conduct. National consultations on the adoption of a NAP for Orphans and Vulnerable Children (OVC), which includes elimination of child labour are at an advanced stage. Notable achievements have been made in awareness raising, expanded educational and skills training programs, and improved knowledge management. However, there is need to enhance financing, addressing priority sectors, and forging strong alliances and partnerships. 
The priority is to finalise the NAP OVC and create a dedicated budget line on child labour.</t>
  </si>
  <si>
    <t>Os Estados-Membros alcançaram uma taxa coletiva de alinhamento com o Código de Conduta de 68,8%. Isso se deve em grande parte à existência de Planos de Ação Nacionais (PANs) ou estratégias semelhantes para eliminar o trabalho infantil. No entanto, a implementação efetiva do Código requer maior atenção, especialmente no que diz respeito à aplicação da legislação e ao financiamento das intervenções necessárias pelos governos. Além disso, os Estados-Membros precisam melhorar a coleta de dados para informar intervenções políticas sobre o trabalho infantil e intensificar a sensibilização pública e a advocacia. A participação de crianças de 5 a 17 anos no trabalho infantil varia de South Africa (5%) a Lesoto (31,9%).</t>
  </si>
  <si>
    <t>Angola fez progressos e alinhou as suas estratégias nacionais com o Código de Conduta da SADC. Contudo, para que sejam alcançados maiores progressos na eliminação do trabalho infantil, o país precisa de expandir os programas de protecção social e de tornar a educação mais acessível. Devem também ser tomadas medidas para proteger as crianças da exploração sexual comercial, nomeadamente através do aumento dos orçamentos e das inspeções do trabalho.</t>
  </si>
  <si>
    <t>O Botswana tem um programa robusto de protecção social sob o governo local e um mecanismo de referência relativo aos direitos das crianças, que se alinha bem com o Código de Conduta do Trabalho Infantil da SADC. No entanto, em linha com o Código, deve considerar-se a formulação de políticas sectoriais específicas orientadas para a erradicação do trabalho infantil, especialmente onde há percepção de trabalho infantil. O país deve acelerar a finalização do Plano de Acção Nacional de acordo com o Apelo à Acção de Durban. O Botswana também trabalhará com a sua agência de estatísticas para melhorar a recolha de dados sobre o trabalho infantil. Será também considerada a criação de rubricas orçamentais dedicadas à programação do trabalho infantil.</t>
  </si>
  <si>
    <t>A RDC fez bons progressos no sentido do alinhamento com o Código de Conduta da SADC sobre Trabalho Infantil através do seu PAN para combater as Piores Formas de Trabalho Infantil (2012-2025). O país também possui legislação que domestica as principais disposições das Normas Internacionais do Trabalho e é membro da Aliança 8.7. Contudo, são necessários maiores progressos para eliminar o trabalho infantil, incluindo em sectores prioritários como a mineração. Há também necessidade de alocar recursos específicos para eliminar o trabalho infantil.</t>
  </si>
  <si>
    <t>Essuatíni fez bons progressos no sentido do alinhamento com o Código de Conduta do Trabalho Infantil da SADC através do seu Plano Nacional para as Crianças 2023-2024 e do Programa de Acção de Combate ao Trabalho Infantil. Em Essuatíni, a eliminação do trabalho infantil é um imperativo constitucional. Contudo, como o trabalho infantil continua a ser uma prioridade desenfreada, a prioridade é reforçar a sensibilização e a sensibilização do público, e capacitar os inspetores do trabalho para lidar com questões de trabalho infantil, incluindo a recolha de dados. Outra prioridade é melhorar o financiamento das atividades de trabalho infantil através de recursos dedicados.</t>
  </si>
  <si>
    <t>O Governo do Lesoto validou o Plano de Acção Nacional para a Eliminação do Trabalho Infantil (NAP II) 2023-2028, que está estreitamente alinhado com o Código de Conduta do Trabalho Infantil da SADC e a Declaração de Apelo à Acção de Durban para a Eliminação do Trabalho Infantil. No entanto, há necessidade de melhorar as estratégias de financiamento e de afectação orçamental para programas de trabalho infantil a partir do orçamento nacional. O Governo do Lesoto também precisa de ratificar as principais normas laborais internacionais que proibiriam o trabalho infantil no sector agrícola e no sector do trabalho doméstico como sectores de alta prioridade.</t>
  </si>
  <si>
    <t>Madagáscar fez progressos no alinhamento com o Código de Conduta, especialmente no que diz respeito ao trabalho sectorial no sector mineiro. O país está actualmente a trabalhar num Plano de Acção Nacional (PAN) para combater o trabalho infantil, baseado em duas avaliações do PAN anterior que terminou em 2019. A prioridade é relançar o processo de finalmente ter um novo PAN específico para a luta contra a criança. trabalho e melhorar a recolha de dados para informar políticas e estratégias. Madagáscar também pretende aumentar a advocacia e reforçar as parcerias através de alianças relevantes.</t>
  </si>
  <si>
    <t>O Malawi alinhou-se com o Código de Conduta da SADC, nomeadamente na abordagem das áreas prioritárias e no estabelecimento de alianças e parcerias. A sensibilização e a mobilização fazem parte da programação activa no país. No entanto, é necessário melhorar o acesso à educação e ao desenvolvimento de competências através da construção de escolas e faculdades comunitárias. Há também necessidade de alargar a protecção social às famílias e crianças necessitadas. A recolha de dados sobre o trabalho infantil deve ser abordada como uma prioridade.</t>
  </si>
  <si>
    <t>As políticas e programas das Maurícias, incluindo o Plano Marshal, estão alinhados com o Código de Conduta da SADC sobre Trabalho Infantil. O Código está integrado na legislação nacional e existem mecanismos de aplicação para aplicação e para processar pessoas consideradas culpadas de trabalho infantil em todas as suas formas. As Maurícias criaram um “Painel de Coordenação” que reúne vários ministérios, instituições e ONG para uma acção coordenada para erradicar o trabalho infantil. No entanto, é necessário que o país desenvolva um Plano de Acção Nacional que estabeleça o compromisso do Governo, a estratégia ampla e, mais importante, o compromisso financeiro para alcançar os objectivos do Código e para uma acção mais eficaz e coordenada entre as diferentes partes interessadas.</t>
  </si>
  <si>
    <t>Moçambique alcançou um alinhamento moderado com o Código de Conduta da SADC. Foram alcançados progressos através do Plano de Acção Nacional existente para combater as piores formas de trabalho infantil. Novos progressos exigem que o país introduza sanções severas para as piores formas de trabalho infantil, em particular aquelas que incluem a exploração sexual e o tráfico de menores. A prioridade para Moçambique é reforçar a advocacia e melhorar o acesso à educação, incluindo através de programas de alimentação escolar. É também destacada a necessidade de intensificar a coordenação com a polícia e a comunidade como forma de denunciar actos que assediam e põem em perigo a vida das crianças.</t>
  </si>
  <si>
    <t>A Namíbia implementou várias estratégias nacionais de protecção social que incluem o objectivo de eliminar o trabalho infantil. O país também possui um quadro de coordenação robusto que envolve diferentes partes interessadas. Reforçou também as suas funções legislativas e de execução, em conformidade com as normas laborais internacionais ratificadas. No entanto, a prioridade para o país é finalizar um Plano de Acção Nacional para o Trabalho Infantil, que também reforçará a colaboração com as principais partes interessadas no combate ao trabalho infantil. A Namíbia também deve ratificar outras convenções importantes que são importantes para a eliminação do trabalho infantil. O país também deve melhorar a dotação orçamental para a eliminação do trabalho infantil e melhorar a recolha de dados.</t>
  </si>
  <si>
    <t>Embora as Seicheles tenham um baixo alinhamento com o Código de Conduta da SADC sobre Trabalho Infantil, não existem casos de trabalho infantil e estão em vigor esforços preventivos, nomeadamente através de legislação que prevê sanções dissuasivas, bem como uma inspecção do trabalho eficaz. Para manter o estatuto de zero casos detectados, as Seicheles reconhecem a necessidade de melhorar tanto quanto possível o alinhamento com o Código, nomeadamente através da advocacia e sensibilização pública, alianças e parcerias, financiamento da protecção social, bem como recolha de dados.</t>
  </si>
  <si>
    <t>A África do Sul progrediu bem na implementação do Código de Conduta da SADC sobre Trabalho Infantil. Ratificou convenções fundamentais sobre a eliminação do trabalho infantil e domesticou as convenções em termos de legislação nacional. Além disso, a África do Sul estabeleceu um plano de acção nacional especificamente para a eliminação do trabalho infantil. No entanto, o país precisa de ratificar a Convenção da OIT sobre Segurança e Saúde na Agricultura e reforçar a colaboração com outras agências responsáveis ​​pela aplicação da lei para um processo eficaz de casos de trabalho infantil. A África do Sul tem de melhorar as campanhas de sensibilização, a fim de criar um ambiente mais protector e encorajar a denúncia de casos de trabalho infantil.</t>
  </si>
  <si>
    <t>A URT alcançou um alinhamento moderado com o Código de Conduta da SADC. Isto foi conseguido através de estratégias relacionadas com o trabalho infantil, mecanismos de coordenação e legislação para domesticar as Normas Internacionais do Trabalho relevantes. Notavelmente, a URT dedicou recursos à programação do trabalho infantil. Contudo, são necessários mais esforços para fazer cumprir as leis e para melhorar a protecção social através de programas nacionais de assistência social, tais como transferências monetárias e protecção social básica para todos. É necessária maior atenção para melhorar a inspeção do trabalho na agricultura e na economia informal.</t>
  </si>
  <si>
    <t>A Zâmbia tem um Plano de Acção Nacional (NAP) II que está bem alinhado com o Código do Trabalho Infantil da SADC, e fez progressos na abordagem de sectores prioritários, alianças e parcerias, sensibilização e mobilização e educação e formação de competências. As metas que precisam de ser melhoradas incluem o aumento da dotação orçamental para programas de trabalho infantil, a criação de um mecanismo de avaliação para os esforços nacionais em matéria de trabalho infantil e a realização de investigação sobre a extensão do trabalho infantil no país.</t>
  </si>
  <si>
    <t>O Zimbabué alcançou um alinhamento moderado com o Código de Conduta do Trabalho Infantil da SADC. As consultas nacionais sobre a adopção de um PAN para Crianças Órfãs e Vulneráveis ​​(COV), que inclui a eliminação do trabalho infantil, estão numa fase avançada. Foram alcançadas conquistas notáveis ​​na sensibilização, na expansão dos programas educativos e de formação de competências e na melhoria da gestão do conhecimento. Contudo, é necessário melhorar o financiamento, abordando sectores prioritários e forjando alianças e parcerias fortes. A prioridade é finalizar o PAN COV e criar uma rubrica orçamental dedicada ao trabalho infantil.</t>
  </si>
  <si>
    <t>L'Angola a réalisé des progrès et aligné ses stratégies nationales sur le Code de conduite de la SADC. Toutefois, pour progresser davantage dans l’élimination du travail des enfants, le pays doit étendre ses programmes de protection sociale et rendre l’éducation plus accessible. Des mesures doivent également être prises pour protéger les enfants contre l’exploitation sexuelle à des fins commerciales, notamment par une augmentation des budgets et des inspections du travail.</t>
  </si>
  <si>
    <t>Le Botswana dispose d'un solide programme de protection sociale sous l'égide du gouvernement local et d'un mécanisme d'orientation relatif aux droits des enfants, qui s'aligne bien avec le Code de conduite de la SADC sur le travail des enfants. Cependant, conformément au Code, il convient d'envisager de formuler des politiques sectorielles spécifiques visant à l'éradication du travail des enfants, en particulier là où il existe une perception de travail des enfants. Le pays devrait accélérer la finalisation du plan d'action national conformément à l'appel à l'action de Durban. Le Botswana travaillera également avec son agence de statistiques pour améliorer la collecte de données sur le travail des enfants. Il sera également envisagé de créer des lignes budgétaires dédiées aux programmes sur le travail des enfants.</t>
  </si>
  <si>
    <t>La RDC a fait de bons progrès vers l'alignement avec le Code de conduite de la SADC sur le travail des enfants à travers son PAN pour lutter contre les pires formes de travail des enfants (2012-2025). Le pays dispose également d’une législation qui intègre les principales dispositions des normes internationales du travail et est membre de l’Alliance 8.7. Toutefois, des progrès plus importants sont nécessaires pour éliminer le travail des enfants, notamment dans des secteurs prioritaires tels que les mines. Il est également nécessaire d'allouer des ressources dédiées à l'élimination du travail des enfants.</t>
  </si>
  <si>
    <t>Eswatini a fait de bons progrès vers l'alignement avec le Code de conduite de la SADC sur le travail des enfants à travers son Plan national pour les enfants 2023-2024 et le programme d'action sur la lutte contre le travail des enfants. En Eswatini, l’élimination du travail des enfants est un impératif constitutionnel. Cependant, comme le travail des enfants reste endémique, la priorité est de renforcer le plaidoyer et la sensibilisation du public, ainsi que de renforcer la capacité des inspecteurs du travail à traiter les problèmes liés au travail des enfants, y compris la collecte de données. Une autre priorité consiste à améliorer le financement des activités liées au travail des enfants grâce à des ressources dédiées.</t>
  </si>
  <si>
    <t>Le gouvernement du Lesotho a validé le Plan d'action national pour l'élimination du travail des enfants (NAP II) 2023-2028 qui est étroitement aligné sur le Code de conduite de la SADC sur le travail des enfants et l'Appel à l'action de Durban pour l'élimination du travail des enfants. Il est toutefois nécessaire d’améliorer les stratégies de financement et d’allocation budgétaire des programmes contre le travail des enfants à partir du budget national. Le gouvernement du Lesotho doit également ratifier les principales normes internationales du travail qui interdiraient le travail des enfants dans le secteur agricole et le secteur du travail domestique en tant que secteurs hautement prioritaires.</t>
  </si>
  <si>
    <t>Madagascar a fait des progrès dans l'alignement sur le Code de conduite, notamment en ce qui concerne le travail sectoriel dans le secteur minier. Le pays travaille actuellement à l'élaboration d'un Plan d'action national (PAN) pour lutter contre le travail des enfants, basé sur deux évaluations du précédent PAN terminé en 2019. La priorité est de relancer le processus pour enfin disposer d'un nouveau PAN spécifique à la lutte contre le travail des enfants. travail et améliorer la collecte de données pour éclairer les politiques et les stratégies. Madagascar entend également intensifier le plaidoyer et renforcer les partenariats à travers des alliances pertinentes.</t>
  </si>
  <si>
    <t>Le Malawi s'est aligné sur le Code de conduite de la SADC, notamment en ce qui concerne les domaines prioritaires et l'établissement d'alliances et de partenariats. La sensibilisation et la mobilisation font partie de la programmation active dans le pays. Il est toutefois nécessaire d’améliorer l’accès à l’éducation et au développement des compétences grâce à la construction d’écoles et de collèges communautaires. Il est également nécessaire d’étendre la protection sociale aux familles et aux enfants dans le besoin. La collecte de données sur le travail des enfants doit être une priorité.</t>
  </si>
  <si>
    <t>Les politiques et programmes de Maurice, y compris le Plan Marshal, sont alignés sur le Code de conduite de la SADC sur le travail des enfants. Le Code est intégré dans la législation nationale et des mécanismes d'application existent pour faire appliquer et poursuivre les personnes reconnues coupables de travail des enfants sous toutes ses formes. Maurice a mis en place un « Panel de coordination » qui rassemble divers ministères, institutions et ONG pour une action coordonnée visant à éradiquer le travail des enfants. Cependant, il est nécessaire que le pays élabore un plan d'action national qui définisse l'engagement du gouvernement, la stratégie générale et, plus important encore, l'engagement financier pour atteindre les objectifs du Code et pour une action plus efficace et coordonnée entre les différentes parties prenantes.</t>
  </si>
  <si>
    <t>Le Mozambique a atteint un alignement modéré avec le Code de conduite de la SADC. Des progrès ont été réalisés grâce au Plan d'action national existant pour lutter contre les pires formes de travail des enfants. De nouveaux progrès nécessitent que le pays introduise des sanctions sévères contre les pires formes de travail des enfants, en particulier celles qui incluent l'exploitation sexuelle et la traite des mineurs. La priorité pour le Mozambique est de renforcer le plaidoyer et d'améliorer l'accès à l'éducation, notamment par le biais de programmes d'alimentation scolaire. La nécessité d'intensifier la coordination avec la police et la communauté afin de signaler les actes qui harcèlent et mettent la vie des enfants en danger est également soulignée.</t>
  </si>
  <si>
    <t>La Namibie a mis en place diverses stratégies nationales de protection sociale qui visent notamment à éliminer le travail des enfants. Le pays dispose également d’un cadre de coordination solide impliquant différentes parties prenantes. Il a également renforcé ses fonctions législatives et d’application conformément aux normes internationales du travail ratifiées. Néanmoins, la priorité du pays est de finaliser un plan d'action national contre le travail des enfants, qui renforcera également la collaboration avec les principales parties prenantes pour lutter contre le travail des enfants. La Namibie devrait également ratifier d’autres conventions clés importantes pour l’élimination du travail des enfants. Le pays devrait également améliorer l’allocation budgétaire en faveur de l’élimination du travail des enfants et améliorer la collecte de données.</t>
  </si>
  <si>
    <t>Bien que les Seychelles soient peu alignées sur le Code de conduite de la SADC sur le travail des enfants, elles ne connaissent aucun cas de travail des enfants et des efforts de prévention sont en place, notamment par le biais d'une législation qui prévoit des sanctions dissuasives ainsi qu'une inspection du travail efficace. Pour maintenir le statut de zéro cas détecté, les Seychelles reconnaissent la nécessité de renforcer l'alignement sur le Code dans toute la mesure du possible, notamment par le biais du plaidoyer et de la sensibilisation du public, des alliances et des partenariats, du financement de la protection sociale, ainsi que de la collecte de données.</t>
  </si>
  <si>
    <t>L'Afrique du Sud a bien progressé dans la mise en œuvre du Code de conduite de la SADC sur le travail des enfants. Il a ratifié les conventions fondamentales sur l'élimination du travail des enfants et a intégré ces conventions dans la législation nationale. L'Afrique du Sud a en outre établi un plan d'action national spécifiquement destiné à l'élimination du travail des enfants. Cependant, le pays doit ratifier la convention de l'OIT sur la sécurité et la santé dans l'agriculture et renforcer la collaboration avec d'autres organismes chargés de l'application des lois pour poursuivre efficacement les affaires de travail des enfants. L'Afrique du Sud doit améliorer ses campagnes de sensibilisation afin de créer un environnement plus protecteur et d'encourager le signalement des cas de travail des enfants.</t>
  </si>
  <si>
    <t>L'URT a atteint un alignement modéré avec le Code de conduite de la SADC. Cet objectif a été atteint grâce à des stratégies liées au travail des enfants, des mécanismes de coordination et une législation visant à intégrer les normes internationales du travail pertinentes. L’URT dispose notamment de ressources dédiées aux programmes sur le travail des enfants. Toutefois, des efforts supplémentaires sont nécessaires pour faire appliquer les lois et renforcer la protection sociale grâce à des programmes nationaux d’assistance sociale, tels que des transferts monétaires et une protection sociale de base pour tous. Une plus grande attention est nécessaire pour renforcer l’inspection du travail dans l’agriculture et l’économie informelle.</t>
  </si>
  <si>
    <t>La Zambie dispose d'un Plan d'action national (PAN) II qui est bien aligné sur le Code du travail des enfants de la SADC et a réalisé des progrès dans le traitement des secteurs prioritaires, des alliances et des partenariats, de la sensibilisation et de la mobilisation, ainsi que de l'éducation et de la formation professionnelle. Les objectifs qui doivent être améliorés comprennent l'augmentation de l'allocation budgétaire pour les programmes de travail des enfants, la mise en place d'un mécanisme d'évaluation des efforts nationaux de lutte contre le travail des enfants et la conduite de recherches sur l'étendue du travail des enfants dans le pays.</t>
  </si>
  <si>
    <t>Le Zimbabwe a atteint un alignement modéré avec le Code de conduite de la SADC sur le travail des enfants. Les consultations nationales sur l'adoption d'un PAN pour les orphelins et les enfants vulnérables (OEV), qui inclut l'élimination du travail des enfants, sont à un stade avancé. Des progrès notables ont été réalisés en matière de sensibilisation, d’élargissement des programmes d’éducation et de formation professionnelle et d’amélioration de la gestion des connaissances. Il est toutefois nécessaire d’améliorer le financement, en s’attaquant aux secteurs prioritaires et en forgeant des alliances et des partenariats solides. La priorité est de finaliser le PAN OVC et de créer une ligne budgétaire dédiée au travail des enfants.</t>
  </si>
  <si>
    <t>Member States have achieved a collective alignment rate with the Code of Conduct of 68,8%. This is largely attributed to the existence of National Action Plans (NAPs) or other similar strategies to eliminate child labour. Nevertheless, the actual implementation of the Code requires greater attention, especially regarding the enforcement of legislation and the financing of required interventions by governments. In addition, Member States need to improve data collection to inform policy interventions on child labour and enhance advocacy and public awareness. The share of children aged 5-17 years in child labour ranges from South Africa (5%) to Lesotho (31.9%).</t>
  </si>
  <si>
    <t>Les États membres ont atteint un taux d'alignement collectif avec le Code de conduite de 68,8%. Cela est largement attribué à l'existence de Plans d'Action Nationaux (PAN) ou d'autres stratégies similaires visant à éliminer le travail des enfants. Néanmoins, la mise en œuvre effective du Code nécessite une attention accrue, notamment en ce qui concerne l'application de la législation et le financement des interventions nécessaires par les gouvernements. De plus, les États membres doivent améliorer la collecte de données pour informer les interventions politiques sur le travail des enfants et renforcer la sensibilisation du public et la promotion. La part des enfants de 5 à 17 ans dans le travail des enfants varie des South Africa (5%) au Lesotho (31,9%).</t>
  </si>
  <si>
    <t>Minimum Age for employment9</t>
  </si>
  <si>
    <t>NUMBER</t>
  </si>
  <si>
    <t>SADC AVG</t>
  </si>
  <si>
    <t>Alocação de verba</t>
  </si>
  <si>
    <t>Conscientização Pública</t>
  </si>
  <si>
    <t>La sensibilisation du public</t>
  </si>
  <si>
    <t>Mecanismo de Coordenação Institucional</t>
  </si>
  <si>
    <t>Políticas Principais</t>
  </si>
  <si>
    <t>Ratificação das Convenções da OIT</t>
  </si>
  <si>
    <t>Row Labels</t>
  </si>
  <si>
    <t>Grand Total</t>
  </si>
  <si>
    <t>Sum of Value</t>
  </si>
  <si>
    <t>Sum of SADC AVG</t>
  </si>
  <si>
    <t>(Multiple Items)</t>
  </si>
  <si>
    <t>Résultats</t>
  </si>
  <si>
    <t>Resultados</t>
  </si>
  <si>
    <t>Quels secteurs ont les taux les plus élevés?</t>
  </si>
  <si>
    <t>Which sectors have the highest rates?</t>
  </si>
  <si>
    <t>Quais setores têm as taxas mais altas</t>
  </si>
  <si>
    <t>Cotações</t>
  </si>
  <si>
    <t>Les taux</t>
  </si>
  <si>
    <t>Dataquestion</t>
  </si>
  <si>
    <t>TranslatedIndicator</t>
  </si>
  <si>
    <t>Translatedheading</t>
  </si>
  <si>
    <t>Dataheadings</t>
  </si>
  <si>
    <t>Indicator</t>
  </si>
  <si>
    <t>Dedicated National Action Plan in place</t>
  </si>
  <si>
    <t>Institutional mechanism</t>
  </si>
  <si>
    <t>Alliances and Partnerships</t>
  </si>
  <si>
    <t>Financing</t>
  </si>
  <si>
    <t>Column Labels</t>
  </si>
  <si>
    <t>Key</t>
  </si>
  <si>
    <t>67-100%</t>
  </si>
  <si>
    <t>Item Aligned</t>
  </si>
  <si>
    <t>34 - 66%</t>
  </si>
  <si>
    <t>Item not aligned</t>
  </si>
  <si>
    <t>0-33%</t>
  </si>
  <si>
    <t>Risk Sector</t>
  </si>
  <si>
    <t>SADC 
AVG</t>
  </si>
  <si>
    <t>Blank item</t>
  </si>
  <si>
    <t>This total represents the percentage of countries aligned to this item</t>
  </si>
  <si>
    <t>Count of Heading</t>
  </si>
  <si>
    <t>Theme</t>
  </si>
  <si>
    <t>Questions</t>
  </si>
  <si>
    <t>Text</t>
  </si>
  <si>
    <t>Questions: Dedicated budget for child labour; Adequate overall budget; Adequate budget for labour inspectors; Adequate budget for law enforcement and prosecution
Adequate budget for social protection</t>
  </si>
  <si>
    <t>Questions: Monitoring system that collects sex, age and disability disaggregated data; Evaluation of the national efforts in last 2 years; Research within the last 2 years</t>
  </si>
  <si>
    <t>Questions: School feeding schemes/cash transfers as part of social protection; Social protection programmes in place</t>
  </si>
  <si>
    <t>Questions: Country is part of global alliance partnerships; Advocate for Global Compact</t>
  </si>
  <si>
    <t>Questions: Institutional Coordinating Mechanism in place; Mechanism to detect, stop and punish child labour; Mechanism to remove and shelter children in need</t>
  </si>
  <si>
    <t>Questions: Regular labour inspections completed focused on child labour; National target for number of child labourers to be reached through inspection</t>
  </si>
  <si>
    <t>Questions: Regular labour inspections completed focused on child labour; National target for number of child labourers to be reached through inspection; Penalties for individuals or entities engaged in child labour; Penalties for individuals or entities engaged in the worst forms of child labour</t>
  </si>
  <si>
    <t>Questions: Child labour is mainstreamed into these policies: Agriculture; Mining; Construction; Transportation; Tourism and Hospitality; Domestic Work; Informal Economy</t>
  </si>
  <si>
    <t>Questions: National Action Plan / Strategic Plan in place; NAP alignment to Durban Call to action; Gender responsive NAP; NAP includes person living with disabilities</t>
  </si>
  <si>
    <t>Questions: Awareness campaigns conducted; Adults and parents; Children aged 5 – 11 years; Children and adolescents aged 12 – 14 years; Children aged 15 – 17 years</t>
  </si>
  <si>
    <t>Questions: Ratification of ILO conventions: Minimum Age (138); Worst forms of child labour (182); Occupational health and safety (155); Safety and health in agriculture (184); Domestic Workers (189); Labour inspection (81); Labour inspection - Agriculture (129); Non-Listing/Appearance before Committee on Application of Standards in relation to Con 138 or 182</t>
  </si>
  <si>
    <t>Perguntas: Orçamento dedicado ao trabalho infantil; Orçamento global adequado; Orçamento adequado para inspetores do trabalho; Orçamento adequado para aplicação da lei e ação penal
Orçamento adequado para proteção social</t>
  </si>
  <si>
    <t>Perguntas: Sistema de monitoramento que coleta dados desagregados por sexo, idade e deficiência; Avaliação dos esforços nacionais nos últimos 2 anos; Pesquisa nos últimos 2 anos</t>
  </si>
  <si>
    <t>Perguntas: Esquemas de alimentação escolar/transferências monetárias como parte da proteção social; Programas de proteção social em vigor</t>
  </si>
  <si>
    <t>Perguntas: O país faz parte de parcerias de alianças globais; Defensor do Pacto Global</t>
  </si>
  <si>
    <t>Questões: Mecanismo de Coordenação Institucional em vigor; Mecanismo para detectar, impedir e punir o trabalho infantil; Mecanismo para remover e abrigar crianças necessitadas</t>
  </si>
  <si>
    <t>Perguntas: Realizadas inspeções regulares do trabalho centradas no trabalho infantil; Meta nacional para o número de crianças trabalhadoras a ser alcançada através da inspeção</t>
  </si>
  <si>
    <t>Perguntas: Realizadas inspeções regulares do trabalho centradas no trabalho infantil; Meta nacional para o número de crianças trabalhadoras a ser atingida através da inspecção; Penalidades para indivíduos ou entidades envolvidas em trabalho infantil; Penalidades para indivíduos ou entidades envolvidas nas piores formas de trabalho infantil</t>
  </si>
  <si>
    <t>Perguntas: O trabalho infantil está integrado nestas políticas: Agricultura; Mineração; Construção; Transporte; Turismo e hospitalidade; Trabalho doméstico; Economia informal</t>
  </si>
  <si>
    <t>Perguntas: Plano de Acção Nacional/Plano Estratégico em vigor; Alinhamento do NAP com o apelo à acção de Durban; PAN sensível ao género; NAP inclui pessoas que vivem com deficiência</t>
  </si>
  <si>
    <t>Perguntas: Campanhas de conscientização realizadas; Adultos e pais; Crianças de 5 a 11 anos; Crianças e adolescentes de 12 a 14 anos; Crianças de 15 a 17 anos</t>
  </si>
  <si>
    <t>Perguntas: Ratificação das convenções da OIT: Idade Mínima (138); Piores formas de trabalho infantil (182); Saúde e segurança ocupacional (155); Segurança e saúde na agricultura (184); Trabalhadores Domésticos (189); Inspeção do Trabalho (81); Inspeção do Trabalho – Agricultura (129); Não listagem/comparência perante o Comitê de Aplicação de Normas em relação à Con 138 ou 183</t>
  </si>
  <si>
    <t>Questions : Budget dédié au travail des enfants ; Budget global adéquat ; Budget adéquat pour les inspecteurs du travail ; Budget adéquat pour l’application de la loi et les poursuites
Budget adéquat pour la protection sociale</t>
  </si>
  <si>
    <t>Questions : Système de suivi qui collecte des données ventilées par sexe, âge et handicap ; Évaluation des efforts nationaux au cours des 2 dernières années ; Recherche au cours des 2 dernières années</t>
  </si>
  <si>
    <t>Questions : Programmes d'alimentation scolaire/transferts monétaires dans le cadre de la protection sociale ; Programmes de protection sociale en place</t>
  </si>
  <si>
    <t>Questions : Le pays fait partie d'alliances mondiales ; Plaider pour le Pacte Mondial</t>
  </si>
  <si>
    <t>Questions : Mécanisme de coordination institutionnelle en place ; Mécanisme pour détecter, arrêter et punir le travail des enfants ; Mécanisme pour retirer et héberger les enfants dans le besoin</t>
  </si>
  <si>
    <t>Questions : Les inspections du travail régulières réalisées se sont concentrées sur le travail des enfants ; L’objectif national concernant le nombre d’enfants qui travaillent doit être atteint grâce à l’inspection</t>
  </si>
  <si>
    <t>Questions : Les inspections du travail régulières réalisées se sont concentrées sur le travail des enfants ; L’objectif national concernant le nombre d’enfants qui travaillent doit être atteint grâce à l’inspection ; Sanctions pour les personnes ou entités engagées dans le travail des enfants ; Sanctions pour les individus ou entités engagés dans les pires formes de travail des enfants</t>
  </si>
  <si>
    <t>Questions : Le travail des enfants est intégré dans ces politiques : Agriculture ; Exploitation minière; Construction; Transport; Le tourisme et l'hospitalité; Travail domestique; Économie informelle</t>
  </si>
  <si>
    <t>Questions : Plan d'action national/Plan stratégique en place ; Alignement du PAN sur l’appel à l’action de Durban ; PAN sensible au genre ; NAP inclut les personnes vivant avec un handicap</t>
  </si>
  <si>
    <t>Questions : Campagnes de sensibilisation menées ; Adultes et parents ; Enfants âgés de 5 à 11 ans ; Enfants et adolescents âgés de 12 à 14 ans ; Enfants âgés de 15 à 17 ans</t>
  </si>
  <si>
    <t>Questions : Ratification des conventions de l'OIT : Âge minimum (138 ans) ; Pires formes de travail des enfants (182) ; Santé et sécurité au travail (155); Sécurité et santé dans l'agriculture (184); Travailleurs domestiques (189) ; Inspection du travail (81); Inspection du travail - Agriculture (129) ; Non-inscription/comparution devant le Comité sur l'application des normes en relation avec la Con 138 ou 184</t>
  </si>
  <si>
    <t>The Scorecard includes four main sections on level of implementation, the present picture within countries, the policies and actions undertaken. The results are displayed for each country and an average SADC score is presented for comparison.  There is also a worksheet just for SADC results, which provides a comparsion of results across Member States.</t>
  </si>
  <si>
    <t xml:space="preserve">For any additional information, please contact Maxwell Parakokwa (mparakokwa@sadc.int) </t>
  </si>
  <si>
    <t>Data Source: Monitoring Survey on the alignment ofmemeber States to the SADC Code of Conduct on Child labour (Sep 2023)</t>
  </si>
  <si>
    <t>Select a theme to show results</t>
  </si>
  <si>
    <t>Selecione um tema para mostrar os resultados</t>
  </si>
  <si>
    <t>Sélectionnez un thème pour afficher les résultats</t>
  </si>
  <si>
    <t>statement</t>
  </si>
  <si>
    <t>To begin click on the Country Score Card tab or the SADC results sheet below.</t>
  </si>
  <si>
    <t>Score Card on implementation of the SADC Code of Conduct on Child Labour</t>
  </si>
  <si>
    <t xml:space="preserve">This Score Card assesses the progress being made by SADC Member States in the implementation of the Revised SADC Code of Conduct on Child Labour of 2022. Data informing the Scorecard was gathered from Member States during the period September-November 2023. </t>
  </si>
  <si>
    <t>If you would like to make a copy of the results, press Control and P. This will allow you to print a PDF copy of the Score Card.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</si>
</sst>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 #,##0.00_-;_-* &quot;-&quot;??_-;_-@_-"/>
    <numFmt numFmtId="165" formatCode="_-* #,##0.000_-;\-* #,##0.000_-;_-* &quot;-&quot;??_-;_-@_-"/>
    <numFmt numFmtId="166" formatCode="_-* #,##0_-;\-* #,##0_-;_-* &quot;-&quot;??_-;_-@_-"/>
    <numFmt numFmtId="167" formatCode="0.0%"/>
    <numFmt numFmtId="168" formatCode="_-* #,##0.0_-;\-* #,##0.0_-;_-* &quot;-&quot;??_-;_-@_-"/>
  </numFmts>
  <fonts count="44">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color theme="1"/>
      <name val="Calibri"/>
      <family val="2"/>
    </font>
    <font>
      <sz val="11"/>
      <name val="Calibri"/>
      <family val="2"/>
      <scheme val="minor"/>
    </font>
    <font>
      <sz val="10"/>
      <color theme="1"/>
      <name val="Arial"/>
      <family val="2"/>
    </font>
    <font>
      <sz val="9.5"/>
      <color rgb="FF374151"/>
      <name val="Segoe UI"/>
      <family val="2"/>
    </font>
    <font>
      <b/>
      <sz val="24"/>
      <color theme="1"/>
      <name val="Calibri"/>
      <family val="2"/>
      <scheme val="minor"/>
    </font>
    <font>
      <b/>
      <sz val="11"/>
      <name val="Calibri"/>
      <family val="2"/>
      <scheme val="minor"/>
    </font>
    <font>
      <sz val="10"/>
      <color theme="1"/>
      <name val="Courier New"/>
      <family val="3"/>
    </font>
    <font>
      <sz val="11"/>
      <color rgb="FF000000"/>
      <name val="Calibri"/>
      <family val="2"/>
    </font>
    <font>
      <sz val="11"/>
      <name val="Calibri"/>
      <family val="2"/>
    </font>
    <font>
      <sz val="12"/>
      <name val="Arial"/>
      <family val="2"/>
    </font>
    <font>
      <sz val="10"/>
      <color theme="1"/>
      <name val="Arial Unicode MS"/>
    </font>
    <font>
      <sz val="48"/>
      <color theme="0"/>
      <name val="Calibri"/>
      <family val="2"/>
      <scheme val="minor"/>
    </font>
    <font>
      <sz val="72"/>
      <color theme="1"/>
      <name val="Calibri"/>
      <family val="2"/>
      <scheme val="minor"/>
    </font>
    <font>
      <b/>
      <sz val="11"/>
      <color theme="1"/>
      <name val="Calibri"/>
      <family val="2"/>
      <scheme val="minor"/>
    </font>
    <font>
      <sz val="24"/>
      <color theme="0"/>
      <name val="Calibri"/>
      <family val="2"/>
      <scheme val="minor"/>
    </font>
    <font>
      <sz val="14"/>
      <color theme="1"/>
      <name val="Calibri"/>
      <family val="2"/>
      <scheme val="minor"/>
    </font>
    <font>
      <b/>
      <sz val="18"/>
      <color rgb="FF000000"/>
      <name val="Calibri"/>
      <family val="2"/>
    </font>
    <font>
      <sz val="14"/>
      <color rgb="FF000000"/>
      <name val="Calibri"/>
      <family val="2"/>
    </font>
    <font>
      <b/>
      <sz val="11"/>
      <color rgb="FF000000"/>
      <name val="Calibri"/>
      <family val="2"/>
    </font>
    <font>
      <sz val="18"/>
      <color theme="1"/>
      <name val="Calibri"/>
      <family val="2"/>
      <scheme val="minor"/>
    </font>
    <font>
      <b/>
      <sz val="11"/>
      <color rgb="FFFF0000"/>
      <name val="Calibri"/>
      <family val="2"/>
      <scheme val="minor"/>
    </font>
    <font>
      <sz val="72"/>
      <color rgb="FFFF0000"/>
      <name val="Calibri"/>
      <family val="2"/>
      <scheme val="minor"/>
    </font>
    <font>
      <sz val="24"/>
      <color theme="1"/>
      <name val="Calibri"/>
      <family val="2"/>
      <scheme val="minor"/>
    </font>
    <font>
      <sz val="36"/>
      <color theme="1"/>
      <name val="Calibri"/>
      <family val="2"/>
      <scheme val="minor"/>
    </font>
    <font>
      <b/>
      <sz val="26"/>
      <color theme="0"/>
      <name val="Calibri"/>
      <family val="2"/>
      <scheme val="minor"/>
    </font>
    <font>
      <sz val="26"/>
      <color theme="1"/>
      <name val="Calibri"/>
      <family val="2"/>
      <scheme val="minor"/>
    </font>
    <font>
      <sz val="72"/>
      <color theme="4"/>
      <name val="Calibri"/>
      <family val="2"/>
      <scheme val="minor"/>
    </font>
    <font>
      <b/>
      <sz val="18"/>
      <color rgb="FFFF0000"/>
      <name val="Calibri"/>
      <family val="2"/>
      <scheme val="minor"/>
    </font>
    <font>
      <b/>
      <sz val="26"/>
      <color theme="4"/>
      <name val="Calibri"/>
      <family val="2"/>
      <scheme val="minor"/>
    </font>
    <font>
      <sz val="18"/>
      <color rgb="FF000000"/>
      <name val="Calibri"/>
      <family val="2"/>
    </font>
    <font>
      <sz val="16"/>
      <color theme="1"/>
      <name val="Calibri"/>
      <family val="2"/>
      <scheme val="minor"/>
    </font>
    <font>
      <sz val="18"/>
      <color theme="1" tint="0.499984740745262"/>
      <name val="Calibri"/>
      <family val="2"/>
      <scheme val="minor"/>
    </font>
    <font>
      <sz val="20"/>
      <color theme="1"/>
      <name val="Calibri"/>
      <family val="2"/>
      <scheme val="minor"/>
    </font>
    <font>
      <sz val="72"/>
      <color rgb="FF0070C0"/>
      <name val="Calibri"/>
      <family val="2"/>
      <scheme val="minor"/>
    </font>
    <font>
      <sz val="18"/>
      <color theme="1" tint="4.9989318521683403E-2"/>
      <name val="Calibri"/>
      <family val="2"/>
      <scheme val="minor"/>
    </font>
    <font>
      <sz val="18"/>
      <color rgb="FF000000"/>
      <name val="Calibri"/>
      <family val="2"/>
      <scheme val="minor"/>
    </font>
    <font>
      <sz val="24"/>
      <color rgb="FF000000"/>
      <name val="Aptos"/>
      <family val="2"/>
    </font>
    <font>
      <sz val="16"/>
      <color theme="2" tint="-0.499984740745262"/>
      <name val="Calibri"/>
      <family val="2"/>
      <scheme val="minor"/>
    </font>
    <font>
      <sz val="12"/>
      <color theme="1"/>
      <name val="Calibri"/>
      <family val="2"/>
      <scheme val="minor"/>
    </font>
    <font>
      <b/>
      <sz val="26"/>
      <color rgb="FFFF0000"/>
      <name val="Calibri"/>
      <family val="2"/>
      <scheme val="minor"/>
    </font>
  </fonts>
  <fills count="25">
    <fill>
      <patternFill patternType="none"/>
    </fill>
    <fill>
      <patternFill patternType="gray125"/>
    </fill>
    <fill>
      <patternFill patternType="solid">
        <fgColor theme="9" tint="0.79998168889431442"/>
        <bgColor theme="9" tint="0.79998168889431442"/>
      </patternFill>
    </fill>
    <fill>
      <patternFill patternType="solid">
        <fgColor rgb="FF000066"/>
        <bgColor theme="4"/>
      </patternFill>
    </fill>
    <fill>
      <patternFill patternType="solid">
        <fgColor rgb="FF000066"/>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0"/>
        <bgColor theme="4" tint="0.79998168889431442"/>
      </patternFill>
    </fill>
    <fill>
      <patternFill patternType="solid">
        <fgColor rgb="FFFFFF00"/>
        <bgColor indexed="64"/>
      </patternFill>
    </fill>
    <fill>
      <patternFill patternType="solid">
        <fgColor rgb="FFFFFFFF"/>
        <bgColor rgb="FFFFFFFF"/>
      </patternFill>
    </fill>
    <fill>
      <patternFill patternType="solid">
        <fgColor rgb="FF000000"/>
        <bgColor rgb="FF000000"/>
      </patternFill>
    </fill>
    <fill>
      <patternFill patternType="solid">
        <fgColor theme="0" tint="-4.9989318521683403E-2"/>
        <bgColor indexed="64"/>
      </patternFill>
    </fill>
    <fill>
      <gradientFill>
        <stop position="0">
          <color theme="4" tint="-0.49803155613879818"/>
        </stop>
        <stop position="1">
          <color rgb="FFEA542D"/>
        </stop>
      </gradientFill>
    </fill>
    <fill>
      <patternFill patternType="solid">
        <fgColor rgb="FF008000"/>
        <bgColor rgb="FF000000"/>
      </patternFill>
    </fill>
    <fill>
      <patternFill patternType="solid">
        <fgColor rgb="FFFFC000"/>
        <bgColor rgb="FF000000"/>
      </patternFill>
    </fill>
    <fill>
      <patternFill patternType="solid">
        <fgColor rgb="FFC00000"/>
        <bgColor rgb="FF000000"/>
      </patternFill>
    </fill>
    <fill>
      <patternFill patternType="solid">
        <fgColor theme="1"/>
        <bgColor indexed="64"/>
      </patternFill>
    </fill>
    <fill>
      <patternFill patternType="solid">
        <fgColor theme="1" tint="0.499984740745262"/>
        <bgColor indexed="64"/>
      </patternFill>
    </fill>
    <fill>
      <patternFill patternType="solid">
        <fgColor rgb="FFFFFFFF"/>
        <bgColor rgb="FF000000"/>
      </patternFill>
    </fill>
    <fill>
      <patternFill patternType="solid">
        <fgColor theme="2"/>
        <bgColor indexed="64"/>
      </patternFill>
    </fill>
    <fill>
      <gradientFill>
        <stop position="0">
          <color rgb="FF000066"/>
        </stop>
        <stop position="1">
          <color rgb="FFFF5050"/>
        </stop>
      </gradientFill>
    </fill>
    <fill>
      <patternFill patternType="solid">
        <fgColor theme="8"/>
        <bgColor indexed="64"/>
      </patternFill>
    </fill>
  </fills>
  <borders count="30">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right/>
      <top style="thin">
        <color theme="4" tint="0.39997558519241921"/>
      </top>
      <bottom style="thin">
        <color theme="4" tint="0.39997558519241921"/>
      </bottom>
      <diagonal/>
    </border>
    <border>
      <left style="medium">
        <color rgb="FFCCCCCC"/>
      </left>
      <right style="medium">
        <color rgb="FFCCCCCC"/>
      </right>
      <top style="medium">
        <color rgb="FFCCCCCC"/>
      </top>
      <bottom style="medium">
        <color rgb="FFCCCCCC"/>
      </bottom>
      <diagonal/>
    </border>
    <border>
      <left/>
      <right/>
      <top style="thin">
        <color theme="9" tint="0.39997558519241921"/>
      </top>
      <bottom style="thin">
        <color theme="4" tint="0.39997558519241921"/>
      </bottom>
      <diagonal/>
    </border>
    <border>
      <left/>
      <right/>
      <top style="thin">
        <color theme="4" tint="0.39997558519241921"/>
      </top>
      <bottom/>
      <diagonal/>
    </border>
    <border>
      <left style="medium">
        <color rgb="FFCCCCCC"/>
      </left>
      <right style="medium">
        <color rgb="FFCCCCCC"/>
      </right>
      <top style="medium">
        <color rgb="FFCCCCCC"/>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FFFFFF"/>
      </top>
      <bottom style="thin">
        <color rgb="FFFFFFFF"/>
      </bottom>
      <diagonal/>
    </border>
    <border>
      <left style="thin">
        <color theme="4" tint="0.39997558519241921"/>
      </left>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right/>
      <top/>
      <bottom style="thin">
        <color indexed="64"/>
      </bottom>
      <diagonal/>
    </border>
    <border>
      <left/>
      <right/>
      <top/>
      <bottom style="thin">
        <color rgb="FF000000"/>
      </bottom>
      <diagonal/>
    </border>
    <border>
      <left style="medium">
        <color rgb="FFFFFFFF"/>
      </left>
      <right style="medium">
        <color rgb="FFFFFFFF"/>
      </right>
      <top style="medium">
        <color rgb="FFFFFFFF"/>
      </top>
      <bottom style="medium">
        <color rgb="FFFFFFFF"/>
      </bottom>
      <diagonal/>
    </border>
    <border>
      <left/>
      <right/>
      <top style="medium">
        <color rgb="FFFFFFFF"/>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bottom/>
      <diagonal/>
    </border>
    <border>
      <left/>
      <right/>
      <top/>
      <bottom style="thin">
        <color theme="4" tint="0.39997558519241921"/>
      </bottom>
      <diagonal/>
    </border>
    <border>
      <left/>
      <right style="thin">
        <color theme="1"/>
      </right>
      <top style="thin">
        <color theme="1"/>
      </top>
      <bottom style="thin">
        <color theme="1"/>
      </bottom>
      <diagonal/>
    </border>
    <border>
      <left/>
      <right/>
      <top/>
      <bottom style="thin">
        <color theme="4" tint="-0.24997711111789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1"/>
      </right>
      <top/>
      <bottom/>
      <diagonal/>
    </border>
    <border>
      <left style="thin">
        <color theme="1"/>
      </left>
      <right style="thin">
        <color theme="1"/>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11">
    <xf numFmtId="0" fontId="0" fillId="0" borderId="0" xfId="0"/>
    <xf numFmtId="0" fontId="0" fillId="2" borderId="1" xfId="0" applyFill="1" applyBorder="1"/>
    <xf numFmtId="0" fontId="0" fillId="0" borderId="1" xfId="0" applyBorder="1"/>
    <xf numFmtId="0" fontId="2" fillId="3" borderId="2" xfId="0" applyFont="1" applyFill="1" applyBorder="1" applyAlignment="1">
      <alignment vertical="top"/>
    </xf>
    <xf numFmtId="0" fontId="2" fillId="3" borderId="2" xfId="0" applyFont="1" applyFill="1" applyBorder="1" applyAlignment="1">
      <alignment horizontal="left" vertical="top"/>
    </xf>
    <xf numFmtId="0" fontId="2" fillId="3" borderId="0" xfId="0" applyFont="1" applyFill="1" applyAlignment="1">
      <alignment horizontal="left" vertical="top"/>
    </xf>
    <xf numFmtId="0" fontId="3" fillId="4" borderId="0" xfId="0" applyFont="1" applyFill="1"/>
    <xf numFmtId="0" fontId="0" fillId="5" borderId="2" xfId="0" applyFill="1" applyBorder="1"/>
    <xf numFmtId="0" fontId="4" fillId="0" borderId="3" xfId="0" applyFont="1" applyBorder="1"/>
    <xf numFmtId="0" fontId="0" fillId="0" borderId="2" xfId="0" applyBorder="1"/>
    <xf numFmtId="0" fontId="5" fillId="0" borderId="2" xfId="0" applyFont="1" applyBorder="1" applyAlignment="1">
      <alignment vertical="center"/>
    </xf>
    <xf numFmtId="0" fontId="5" fillId="5" borderId="2" xfId="0" applyFont="1" applyFill="1" applyBorder="1" applyAlignment="1">
      <alignment vertical="center"/>
    </xf>
    <xf numFmtId="0" fontId="6" fillId="0" borderId="3" xfId="0" applyFont="1" applyBorder="1"/>
    <xf numFmtId="0" fontId="5" fillId="0" borderId="4" xfId="0" applyFont="1" applyBorder="1" applyAlignment="1">
      <alignment vertical="center"/>
    </xf>
    <xf numFmtId="0" fontId="5" fillId="5" borderId="4" xfId="0" applyFont="1" applyFill="1" applyBorder="1" applyAlignment="1">
      <alignment vertical="center"/>
    </xf>
    <xf numFmtId="0" fontId="0" fillId="6" borderId="2" xfId="0" applyFill="1" applyBorder="1"/>
    <xf numFmtId="0" fontId="5" fillId="6" borderId="2" xfId="0" applyFont="1" applyFill="1" applyBorder="1" applyAlignment="1">
      <alignment vertical="center"/>
    </xf>
    <xf numFmtId="0" fontId="7" fillId="0" borderId="0" xfId="0" applyFont="1"/>
    <xf numFmtId="0" fontId="0" fillId="6" borderId="0" xfId="0" applyFill="1"/>
    <xf numFmtId="0" fontId="4" fillId="0" borderId="3" xfId="0" applyFont="1" applyBorder="1" applyAlignment="1">
      <alignment vertical="center"/>
    </xf>
    <xf numFmtId="0" fontId="0" fillId="6" borderId="5" xfId="0" applyFill="1" applyBorder="1"/>
    <xf numFmtId="0" fontId="4" fillId="0" borderId="6" xfId="0" applyFont="1" applyBorder="1" applyAlignment="1">
      <alignment vertical="center"/>
    </xf>
    <xf numFmtId="0" fontId="8" fillId="7" borderId="0" xfId="0" applyFont="1" applyFill="1" applyAlignment="1">
      <alignment horizontal="center" vertical="center" wrapText="1"/>
    </xf>
    <xf numFmtId="0" fontId="0" fillId="7" borderId="0" xfId="0" applyFill="1" applyAlignment="1">
      <alignment wrapText="1"/>
    </xf>
    <xf numFmtId="0" fontId="0" fillId="7" borderId="0" xfId="0" applyFill="1" applyAlignment="1">
      <alignment vertical="top" wrapText="1"/>
    </xf>
    <xf numFmtId="0" fontId="2" fillId="8" borderId="2" xfId="0" applyFont="1" applyFill="1" applyBorder="1" applyAlignment="1">
      <alignment vertical="top"/>
    </xf>
    <xf numFmtId="0" fontId="9" fillId="8" borderId="2" xfId="0" applyFont="1" applyFill="1" applyBorder="1" applyAlignment="1">
      <alignment vertical="top"/>
    </xf>
    <xf numFmtId="0" fontId="2" fillId="9" borderId="8" xfId="0" applyFont="1" applyFill="1" applyBorder="1" applyAlignment="1">
      <alignment vertical="top" wrapText="1"/>
    </xf>
    <xf numFmtId="0" fontId="2" fillId="8" borderId="8" xfId="0" applyFont="1" applyFill="1" applyBorder="1" applyAlignment="1">
      <alignment vertical="top"/>
    </xf>
    <xf numFmtId="0" fontId="0" fillId="9" borderId="0" xfId="0" applyFill="1" applyAlignment="1">
      <alignment wrapText="1"/>
    </xf>
    <xf numFmtId="0" fontId="0" fillId="9" borderId="0" xfId="0" applyFill="1" applyAlignment="1">
      <alignment vertical="top" wrapText="1"/>
    </xf>
    <xf numFmtId="0" fontId="0" fillId="10" borderId="0" xfId="0" applyFill="1"/>
    <xf numFmtId="165" fontId="0" fillId="7" borderId="0" xfId="1" applyNumberFormat="1" applyFont="1" applyFill="1" applyBorder="1" applyAlignment="1">
      <alignment vertical="top"/>
    </xf>
    <xf numFmtId="166" fontId="0" fillId="7" borderId="0" xfId="1" applyNumberFormat="1" applyFont="1" applyFill="1" applyBorder="1" applyAlignment="1">
      <alignment vertical="top"/>
    </xf>
    <xf numFmtId="166" fontId="0" fillId="7" borderId="0" xfId="1" applyNumberFormat="1" applyFont="1" applyFill="1" applyAlignment="1">
      <alignment vertical="top"/>
    </xf>
    <xf numFmtId="0" fontId="0" fillId="7" borderId="0" xfId="0" applyFill="1" applyAlignment="1">
      <alignment vertical="center"/>
    </xf>
    <xf numFmtId="167" fontId="0" fillId="7" borderId="0" xfId="2" applyNumberFormat="1" applyFont="1" applyFill="1" applyBorder="1" applyAlignment="1">
      <alignment vertical="top"/>
    </xf>
    <xf numFmtId="0" fontId="0" fillId="10" borderId="0" xfId="0" applyFill="1" applyAlignment="1">
      <alignment vertical="center"/>
    </xf>
    <xf numFmtId="168" fontId="0" fillId="7" borderId="0" xfId="1" applyNumberFormat="1" applyFont="1" applyFill="1" applyBorder="1" applyAlignment="1">
      <alignment vertical="top"/>
    </xf>
    <xf numFmtId="0" fontId="0" fillId="10" borderId="0" xfId="0" applyFill="1" applyAlignment="1">
      <alignment vertical="center" wrapText="1"/>
    </xf>
    <xf numFmtId="168" fontId="0" fillId="7" borderId="0" xfId="1" applyNumberFormat="1" applyFont="1" applyFill="1" applyAlignment="1">
      <alignment vertical="top"/>
    </xf>
    <xf numFmtId="0" fontId="0" fillId="0" borderId="0" xfId="0" applyAlignment="1">
      <alignment vertical="top"/>
    </xf>
    <xf numFmtId="9" fontId="0" fillId="0" borderId="0" xfId="2" applyFont="1" applyAlignment="1">
      <alignment vertical="top"/>
    </xf>
    <xf numFmtId="0" fontId="5" fillId="7" borderId="0" xfId="0" applyFont="1" applyFill="1" applyAlignment="1">
      <alignment vertical="center"/>
    </xf>
    <xf numFmtId="0" fontId="10" fillId="0" borderId="0" xfId="0" applyFont="1" applyAlignment="1">
      <alignment vertical="center"/>
    </xf>
    <xf numFmtId="168" fontId="0" fillId="0" borderId="0" xfId="1" applyNumberFormat="1" applyFont="1"/>
    <xf numFmtId="168" fontId="0" fillId="0" borderId="0" xfId="1" applyNumberFormat="1" applyFont="1" applyAlignment="1">
      <alignment vertical="top"/>
    </xf>
    <xf numFmtId="166" fontId="0" fillId="0" borderId="0" xfId="1" applyNumberFormat="1" applyFont="1" applyAlignment="1">
      <alignment vertical="top"/>
    </xf>
    <xf numFmtId="166" fontId="0" fillId="0" borderId="0" xfId="1" applyNumberFormat="1" applyFont="1"/>
    <xf numFmtId="0" fontId="5" fillId="10" borderId="0" xfId="0" applyFont="1" applyFill="1" applyAlignment="1">
      <alignment vertical="center"/>
    </xf>
    <xf numFmtId="0" fontId="5" fillId="10" borderId="0" xfId="0" applyFont="1" applyFill="1" applyAlignment="1">
      <alignment vertical="center" wrapText="1"/>
    </xf>
    <xf numFmtId="0" fontId="11" fillId="0" borderId="0" xfId="0" applyFont="1" applyAlignment="1">
      <alignment horizontal="center" vertical="center"/>
    </xf>
    <xf numFmtId="0" fontId="12" fillId="0" borderId="0" xfId="0" applyFont="1" applyAlignment="1">
      <alignment horizontal="center" vertical="center" wrapText="1"/>
    </xf>
    <xf numFmtId="166" fontId="0" fillId="11" borderId="0" xfId="1" applyNumberFormat="1" applyFont="1" applyFill="1"/>
    <xf numFmtId="0" fontId="11" fillId="0" borderId="0" xfId="0" applyFont="1"/>
    <xf numFmtId="0" fontId="11"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0" xfId="0" applyFont="1" applyAlignment="1">
      <alignment horizontal="center" vertical="center" wrapText="1"/>
    </xf>
    <xf numFmtId="0" fontId="11" fillId="12" borderId="0" xfId="0" applyFont="1" applyFill="1" applyAlignment="1">
      <alignment horizontal="center" vertical="center" wrapText="1"/>
    </xf>
    <xf numFmtId="0" fontId="12" fillId="13" borderId="0" xfId="0" applyFont="1" applyFill="1" applyAlignment="1">
      <alignment horizontal="center" vertical="center" wrapText="1"/>
    </xf>
    <xf numFmtId="0" fontId="0" fillId="0" borderId="0" xfId="0" pivotButton="1"/>
    <xf numFmtId="0" fontId="0" fillId="0" borderId="0" xfId="0" applyAlignment="1">
      <alignment horizontal="left"/>
    </xf>
    <xf numFmtId="0" fontId="0" fillId="5" borderId="7" xfId="0" applyFill="1" applyBorder="1"/>
    <xf numFmtId="0" fontId="0" fillId="0" borderId="7" xfId="0" applyBorder="1"/>
    <xf numFmtId="0" fontId="0" fillId="0" borderId="10" xfId="0" applyBorder="1"/>
    <xf numFmtId="0" fontId="14" fillId="0" borderId="0" xfId="0" applyFont="1" applyAlignment="1">
      <alignment horizontal="left" vertical="center"/>
    </xf>
    <xf numFmtId="0" fontId="0" fillId="5" borderId="10" xfId="0" applyFill="1" applyBorder="1"/>
    <xf numFmtId="0" fontId="0" fillId="5" borderId="0" xfId="0" applyFill="1"/>
    <xf numFmtId="0" fontId="4" fillId="5" borderId="11" xfId="0" applyFont="1" applyFill="1" applyBorder="1"/>
    <xf numFmtId="0" fontId="4" fillId="0" borderId="11" xfId="0" applyFont="1" applyBorder="1"/>
    <xf numFmtId="0" fontId="4" fillId="5" borderId="0" xfId="0" applyFont="1" applyFill="1"/>
    <xf numFmtId="0" fontId="4" fillId="0" borderId="0" xfId="0" applyFont="1"/>
    <xf numFmtId="0" fontId="0" fillId="2" borderId="0" xfId="0" applyFill="1"/>
    <xf numFmtId="0" fontId="0" fillId="0" borderId="11" xfId="0" applyBorder="1"/>
    <xf numFmtId="0" fontId="0" fillId="0" borderId="12" xfId="0" applyBorder="1"/>
    <xf numFmtId="0" fontId="0" fillId="14" borderId="0" xfId="0" applyFill="1"/>
    <xf numFmtId="0" fontId="0" fillId="0" borderId="0" xfId="0" applyAlignment="1">
      <alignment wrapText="1"/>
    </xf>
    <xf numFmtId="0" fontId="18" fillId="0" borderId="0" xfId="0" applyFont="1" applyAlignment="1" applyProtection="1">
      <alignment horizontal="center" vertical="center"/>
      <protection locked="0"/>
    </xf>
    <xf numFmtId="0" fontId="4" fillId="0" borderId="13" xfId="0" applyFont="1" applyBorder="1"/>
    <xf numFmtId="0" fontId="20" fillId="0" borderId="0" xfId="0" applyFont="1" applyAlignment="1">
      <alignment horizontal="left"/>
    </xf>
    <xf numFmtId="0" fontId="4" fillId="16" borderId="15" xfId="0" applyFont="1" applyFill="1" applyBorder="1"/>
    <xf numFmtId="0" fontId="21" fillId="0" borderId="0" xfId="0" applyFont="1" applyAlignment="1">
      <alignment horizontal="center" vertical="top"/>
    </xf>
    <xf numFmtId="0" fontId="4" fillId="0" borderId="0" xfId="0" applyFont="1" applyAlignment="1">
      <alignment vertical="center"/>
    </xf>
    <xf numFmtId="0" fontId="4" fillId="17" borderId="15" xfId="0" applyFont="1" applyFill="1" applyBorder="1"/>
    <xf numFmtId="0" fontId="4" fillId="18" borderId="15" xfId="0" applyFont="1" applyFill="1" applyBorder="1"/>
    <xf numFmtId="9" fontId="19" fillId="0" borderId="0" xfId="2" applyFont="1" applyFill="1" applyBorder="1" applyAlignment="1" applyProtection="1">
      <alignment horizontal="center" vertical="center"/>
      <protection locked="0"/>
    </xf>
    <xf numFmtId="9" fontId="23" fillId="0" borderId="0" xfId="0" applyNumberFormat="1" applyFont="1" applyAlignment="1">
      <alignment horizontal="center" vertical="center"/>
    </xf>
    <xf numFmtId="0" fontId="23" fillId="0" borderId="0" xfId="0" applyFont="1" applyAlignment="1">
      <alignment horizontal="center" vertical="center"/>
    </xf>
    <xf numFmtId="0" fontId="0" fillId="0" borderId="17" xfId="0" applyBorder="1"/>
    <xf numFmtId="0" fontId="0" fillId="0" borderId="0" xfId="0" applyAlignment="1">
      <alignment horizontal="right" wrapText="1"/>
    </xf>
    <xf numFmtId="0" fontId="17" fillId="0" borderId="0" xfId="0" applyFont="1" applyAlignment="1">
      <alignment horizontal="center" vertical="top" wrapText="1"/>
    </xf>
    <xf numFmtId="0" fontId="0" fillId="7" borderId="0" xfId="0" applyFill="1"/>
    <xf numFmtId="0" fontId="0" fillId="0" borderId="19" xfId="0" pivotButton="1" applyBorder="1"/>
    <xf numFmtId="0" fontId="0" fillId="0" borderId="19" xfId="0" applyBorder="1"/>
    <xf numFmtId="0" fontId="0" fillId="7" borderId="18" xfId="0" applyFill="1" applyBorder="1"/>
    <xf numFmtId="0" fontId="0" fillId="7" borderId="19" xfId="0" applyFill="1" applyBorder="1" applyAlignment="1">
      <alignment horizontal="center" vertical="center" wrapText="1"/>
    </xf>
    <xf numFmtId="0" fontId="24" fillId="0" borderId="0" xfId="0" applyFont="1" applyAlignment="1">
      <alignment horizontal="right"/>
    </xf>
    <xf numFmtId="0" fontId="0" fillId="0" borderId="20" xfId="0" pivotButton="1" applyBorder="1"/>
    <xf numFmtId="0" fontId="0" fillId="0" borderId="20" xfId="0" applyBorder="1"/>
    <xf numFmtId="0" fontId="0" fillId="0" borderId="21" xfId="0" applyBorder="1"/>
    <xf numFmtId="0" fontId="3" fillId="0" borderId="17" xfId="0" applyFont="1" applyBorder="1"/>
    <xf numFmtId="0" fontId="3" fillId="0" borderId="21" xfId="0" applyFont="1" applyBorder="1"/>
    <xf numFmtId="0" fontId="0" fillId="7" borderId="21" xfId="0" applyFill="1" applyBorder="1"/>
    <xf numFmtId="0" fontId="0" fillId="7" borderId="20" xfId="0" applyFill="1" applyBorder="1" applyAlignment="1">
      <alignment horizontal="center" vertical="center" wrapText="1"/>
    </xf>
    <xf numFmtId="0" fontId="0" fillId="7" borderId="0" xfId="0" applyFill="1" applyAlignment="1">
      <alignment vertical="top"/>
    </xf>
    <xf numFmtId="0" fontId="3" fillId="0" borderId="0" xfId="0" applyFont="1"/>
    <xf numFmtId="1" fontId="16" fillId="0" borderId="0" xfId="1" applyNumberFormat="1" applyFont="1" applyAlignment="1" applyProtection="1">
      <alignment horizontal="center"/>
    </xf>
    <xf numFmtId="0" fontId="26" fillId="0" borderId="0" xfId="0" applyFont="1" applyAlignment="1">
      <alignment horizontal="center" vertical="top" wrapText="1"/>
    </xf>
    <xf numFmtId="9" fontId="25" fillId="0" borderId="0" xfId="2" applyFont="1" applyAlignment="1">
      <alignment horizontal="center"/>
    </xf>
    <xf numFmtId="9" fontId="16" fillId="0" borderId="0" xfId="2" applyFont="1" applyAlignment="1">
      <alignment horizontal="center"/>
    </xf>
    <xf numFmtId="0" fontId="27" fillId="0" borderId="0" xfId="0" applyFont="1"/>
    <xf numFmtId="0" fontId="28" fillId="4" borderId="23" xfId="0" applyFont="1" applyFill="1" applyBorder="1" applyAlignment="1">
      <alignment horizontal="left"/>
    </xf>
    <xf numFmtId="0" fontId="0" fillId="19" borderId="0" xfId="0" applyFill="1"/>
    <xf numFmtId="0" fontId="0" fillId="20" borderId="0" xfId="0" applyFill="1"/>
    <xf numFmtId="164" fontId="30" fillId="7" borderId="0" xfId="1" applyFont="1" applyFill="1" applyBorder="1" applyAlignment="1" applyProtection="1">
      <alignment horizontal="center"/>
    </xf>
    <xf numFmtId="0" fontId="26" fillId="7" borderId="0" xfId="0" applyFont="1" applyFill="1" applyAlignment="1">
      <alignment horizontal="center" vertical="top" wrapText="1"/>
    </xf>
    <xf numFmtId="164" fontId="0" fillId="0" borderId="0" xfId="1" applyFont="1"/>
    <xf numFmtId="0" fontId="4" fillId="5" borderId="12" xfId="0" applyFont="1" applyFill="1" applyBorder="1"/>
    <xf numFmtId="0" fontId="28" fillId="0" borderId="0" xfId="0" applyFont="1" applyAlignment="1">
      <alignment horizontal="center" vertical="center"/>
    </xf>
    <xf numFmtId="0" fontId="26" fillId="0" borderId="0" xfId="0" applyFont="1" applyAlignment="1">
      <alignment horizontal="left"/>
    </xf>
    <xf numFmtId="0" fontId="26" fillId="0" borderId="0" xfId="0" applyFont="1" applyAlignment="1">
      <alignment horizontal="left" wrapText="1"/>
    </xf>
    <xf numFmtId="0" fontId="26" fillId="0" borderId="0" xfId="0" applyFont="1" applyAlignment="1">
      <alignment horizontal="left" vertical="center" wrapText="1"/>
    </xf>
    <xf numFmtId="0" fontId="26" fillId="0" borderId="0" xfId="0" applyFont="1" applyAlignment="1">
      <alignment horizontal="left" vertical="top" wrapText="1"/>
    </xf>
    <xf numFmtId="0" fontId="23" fillId="0" borderId="0" xfId="0" applyFont="1" applyAlignment="1">
      <alignment horizontal="left" indent="1"/>
    </xf>
    <xf numFmtId="0" fontId="23" fillId="0" borderId="0" xfId="0" applyFont="1" applyAlignment="1">
      <alignment horizontal="left" wrapText="1" indent="1"/>
    </xf>
    <xf numFmtId="0" fontId="8" fillId="0" borderId="22" xfId="0" applyFont="1" applyBorder="1" applyAlignment="1">
      <alignment horizontal="left"/>
    </xf>
    <xf numFmtId="0" fontId="29" fillId="14" borderId="0" xfId="0" applyFont="1" applyFill="1" applyAlignment="1">
      <alignment horizontal="center" vertical="center" wrapText="1"/>
    </xf>
    <xf numFmtId="0" fontId="4" fillId="0" borderId="0" xfId="0" applyFont="1" applyAlignment="1">
      <alignment vertical="center" wrapText="1"/>
    </xf>
    <xf numFmtId="0" fontId="8" fillId="0" borderId="0" xfId="0" applyFont="1" applyAlignment="1">
      <alignment horizontal="left"/>
    </xf>
    <xf numFmtId="0" fontId="26" fillId="7" borderId="0" xfId="0" applyFont="1" applyFill="1" applyAlignment="1">
      <alignment horizontal="center" vertical="center"/>
    </xf>
    <xf numFmtId="0" fontId="8" fillId="0" borderId="0" xfId="0" applyFont="1" applyAlignment="1">
      <alignment horizontal="left" vertical="center" wrapText="1"/>
    </xf>
    <xf numFmtId="0" fontId="23" fillId="0" borderId="0" xfId="0" applyFont="1" applyAlignment="1">
      <alignment horizontal="left" vertical="center" wrapText="1" indent="1"/>
    </xf>
    <xf numFmtId="0" fontId="23" fillId="0" borderId="0" xfId="0" applyFont="1" applyAlignment="1">
      <alignment horizontal="left" vertical="center" wrapText="1"/>
    </xf>
    <xf numFmtId="1" fontId="0" fillId="0" borderId="0" xfId="0" applyNumberFormat="1"/>
    <xf numFmtId="0" fontId="0" fillId="19" borderId="0" xfId="0" applyFill="1" applyAlignment="1">
      <alignment wrapText="1"/>
    </xf>
    <xf numFmtId="0" fontId="0" fillId="20" borderId="0" xfId="0" applyFill="1" applyAlignment="1">
      <alignment wrapText="1"/>
    </xf>
    <xf numFmtId="164" fontId="30" fillId="7" borderId="0" xfId="1" applyFont="1" applyFill="1" applyBorder="1" applyAlignment="1" applyProtection="1">
      <alignment horizontal="center" wrapText="1"/>
    </xf>
    <xf numFmtId="9" fontId="19" fillId="7" borderId="0" xfId="2" applyFont="1" applyFill="1" applyBorder="1" applyAlignment="1" applyProtection="1">
      <alignment horizontal="center" vertical="center"/>
    </xf>
    <xf numFmtId="9" fontId="21" fillId="21" borderId="0" xfId="2" applyFont="1" applyFill="1" applyBorder="1" applyAlignment="1" applyProtection="1">
      <alignment horizontal="center" vertical="center"/>
    </xf>
    <xf numFmtId="0" fontId="23" fillId="0" borderId="0" xfId="0" applyFont="1"/>
    <xf numFmtId="0" fontId="23" fillId="0" borderId="0" xfId="0" applyFont="1" applyAlignment="1">
      <alignment wrapText="1"/>
    </xf>
    <xf numFmtId="1" fontId="30" fillId="0" borderId="0" xfId="1" applyNumberFormat="1" applyFont="1" applyAlignment="1" applyProtection="1">
      <alignment horizontal="center"/>
    </xf>
    <xf numFmtId="0" fontId="23" fillId="0" borderId="0" xfId="0" applyFont="1" applyAlignment="1">
      <alignment vertical="top" wrapText="1"/>
    </xf>
    <xf numFmtId="0" fontId="23" fillId="0" borderId="0" xfId="0" applyFont="1" applyAlignment="1">
      <alignment horizontal="left" wrapText="1"/>
    </xf>
    <xf numFmtId="0" fontId="23" fillId="0" borderId="0" xfId="0" applyFont="1" applyAlignment="1">
      <alignment vertical="center"/>
    </xf>
    <xf numFmtId="0" fontId="23" fillId="0" borderId="0" xfId="0" applyFont="1" applyAlignment="1">
      <alignment vertical="center" wrapText="1"/>
    </xf>
    <xf numFmtId="9" fontId="33" fillId="21" borderId="0" xfId="2" applyFont="1" applyFill="1" applyBorder="1" applyAlignment="1" applyProtection="1">
      <alignment horizontal="center" vertical="center"/>
    </xf>
    <xf numFmtId="9" fontId="34" fillId="7" borderId="0" xfId="2" applyFont="1" applyFill="1" applyBorder="1" applyAlignment="1" applyProtection="1">
      <alignment horizontal="center" vertical="center"/>
    </xf>
    <xf numFmtId="9" fontId="23" fillId="7" borderId="0" xfId="2" applyFont="1" applyFill="1" applyBorder="1" applyAlignment="1" applyProtection="1">
      <alignment horizontal="center" vertical="center"/>
    </xf>
    <xf numFmtId="9" fontId="34" fillId="7" borderId="0" xfId="2" applyFont="1" applyFill="1" applyBorder="1" applyAlignment="1" applyProtection="1">
      <alignment vertical="center"/>
    </xf>
    <xf numFmtId="0" fontId="0" fillId="7" borderId="2" xfId="0" applyFill="1" applyBorder="1" applyAlignment="1">
      <alignment vertical="top" wrapText="1"/>
    </xf>
    <xf numFmtId="0" fontId="0" fillId="11" borderId="0" xfId="0" applyFill="1"/>
    <xf numFmtId="0" fontId="5" fillId="11" borderId="0" xfId="0" applyFont="1" applyFill="1" applyAlignment="1">
      <alignment vertical="center"/>
    </xf>
    <xf numFmtId="0" fontId="0" fillId="11" borderId="0" xfId="0" applyFill="1" applyAlignment="1">
      <alignment vertical="top" wrapText="1"/>
    </xf>
    <xf numFmtId="168" fontId="0" fillId="11" borderId="0" xfId="1" applyNumberFormat="1" applyFont="1" applyFill="1" applyAlignment="1">
      <alignment vertical="top"/>
    </xf>
    <xf numFmtId="0" fontId="10" fillId="11" borderId="0" xfId="0" applyFont="1" applyFill="1" applyAlignment="1">
      <alignment vertical="center"/>
    </xf>
    <xf numFmtId="0" fontId="4" fillId="0" borderId="12" xfId="0" applyFont="1" applyBorder="1"/>
    <xf numFmtId="0" fontId="0" fillId="22" borderId="0" xfId="0" applyFill="1"/>
    <xf numFmtId="0" fontId="0" fillId="0" borderId="5" xfId="0" applyBorder="1"/>
    <xf numFmtId="0" fontId="0" fillId="0" borderId="0" xfId="0" applyAlignment="1">
      <alignment horizontal="left" indent="1"/>
    </xf>
    <xf numFmtId="0" fontId="26" fillId="7" borderId="0" xfId="0" applyFont="1" applyFill="1" applyAlignment="1">
      <alignment vertical="center"/>
    </xf>
    <xf numFmtId="0" fontId="36" fillId="0" borderId="0" xfId="0" applyFont="1" applyAlignment="1">
      <alignment horizontal="center" vertical="center" wrapText="1"/>
    </xf>
    <xf numFmtId="0" fontId="26" fillId="0" borderId="0" xfId="0" applyFont="1" applyAlignment="1">
      <alignment horizontal="center" vertical="center"/>
    </xf>
    <xf numFmtId="1" fontId="37" fillId="0" borderId="0" xfId="1" applyNumberFormat="1" applyFont="1" applyAlignment="1" applyProtection="1">
      <alignment horizontal="center"/>
    </xf>
    <xf numFmtId="0" fontId="38" fillId="0" borderId="0" xfId="0" applyFont="1" applyAlignment="1">
      <alignment vertical="center"/>
    </xf>
    <xf numFmtId="0" fontId="39" fillId="0" borderId="0" xfId="0" applyFont="1" applyAlignment="1">
      <alignment vertical="center" wrapText="1"/>
    </xf>
    <xf numFmtId="0" fontId="26" fillId="0" borderId="0" xfId="0" applyFont="1"/>
    <xf numFmtId="0" fontId="40" fillId="0" borderId="0" xfId="0" applyFont="1" applyAlignment="1">
      <alignment vertical="center" wrapText="1"/>
    </xf>
    <xf numFmtId="0" fontId="40" fillId="0" borderId="0" xfId="0" applyFont="1" applyAlignment="1">
      <alignment vertical="center"/>
    </xf>
    <xf numFmtId="0" fontId="40" fillId="0" borderId="0" xfId="0" applyFont="1"/>
    <xf numFmtId="9" fontId="0" fillId="7" borderId="0" xfId="2" applyFont="1" applyFill="1" applyBorder="1" applyProtection="1"/>
    <xf numFmtId="9" fontId="32" fillId="7" borderId="0" xfId="2" applyFont="1" applyFill="1" applyBorder="1" applyProtection="1"/>
    <xf numFmtId="9" fontId="41" fillId="7" borderId="0" xfId="2" applyFont="1" applyFill="1" applyBorder="1" applyAlignment="1" applyProtection="1">
      <alignment horizontal="center" vertical="center"/>
    </xf>
    <xf numFmtId="9" fontId="41" fillId="7" borderId="0" xfId="2" applyFont="1" applyFill="1" applyBorder="1" applyAlignment="1" applyProtection="1">
      <alignment horizontal="center" vertical="center" wrapText="1"/>
    </xf>
    <xf numFmtId="0" fontId="32" fillId="7" borderId="0" xfId="0" applyFont="1" applyFill="1" applyAlignment="1">
      <alignment vertical="center" wrapText="1"/>
    </xf>
    <xf numFmtId="166" fontId="0" fillId="7" borderId="0" xfId="1" applyNumberFormat="1" applyFont="1" applyFill="1" applyBorder="1" applyProtection="1"/>
    <xf numFmtId="9" fontId="32" fillId="7" borderId="0" xfId="2" applyFont="1" applyFill="1" applyBorder="1" applyAlignment="1" applyProtection="1"/>
    <xf numFmtId="0" fontId="0" fillId="19" borderId="28" xfId="0" applyFill="1" applyBorder="1"/>
    <xf numFmtId="0" fontId="0" fillId="19" borderId="29" xfId="0" applyFill="1" applyBorder="1"/>
    <xf numFmtId="0" fontId="42" fillId="7" borderId="0" xfId="0" applyFont="1" applyFill="1"/>
    <xf numFmtId="0" fontId="0" fillId="24" borderId="0" xfId="0" applyFill="1"/>
    <xf numFmtId="0" fontId="43" fillId="0" borderId="0" xfId="0" applyFont="1"/>
    <xf numFmtId="0" fontId="18" fillId="0" borderId="19"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6" fillId="7" borderId="0" xfId="0" applyFont="1" applyFill="1" applyAlignment="1">
      <alignment horizontal="center" vertical="center" wrapText="1"/>
    </xf>
    <xf numFmtId="0" fontId="26" fillId="0" borderId="0" xfId="0" applyFont="1" applyAlignment="1">
      <alignment horizontal="center"/>
    </xf>
    <xf numFmtId="0" fontId="0" fillId="0" borderId="0" xfId="0" applyAlignment="1">
      <alignment vertical="center" wrapText="1"/>
    </xf>
    <xf numFmtId="0" fontId="20" fillId="0" borderId="14" xfId="0" applyFont="1" applyBorder="1" applyAlignment="1">
      <alignment horizontal="left"/>
    </xf>
    <xf numFmtId="0" fontId="22" fillId="0" borderId="16" xfId="0" applyFont="1" applyBorder="1" applyAlignment="1">
      <alignment horizontal="center" wrapText="1"/>
    </xf>
    <xf numFmtId="0" fontId="22" fillId="0" borderId="0" xfId="0" applyFont="1" applyAlignment="1">
      <alignment horizontal="center" wrapText="1"/>
    </xf>
    <xf numFmtId="0" fontId="4" fillId="0" borderId="0" xfId="0" applyFont="1" applyAlignment="1">
      <alignment horizontal="left" vertical="center" wrapText="1"/>
    </xf>
    <xf numFmtId="0" fontId="28" fillId="4" borderId="24" xfId="0" applyFont="1" applyFill="1" applyBorder="1" applyAlignment="1">
      <alignment horizontal="center" vertical="center"/>
    </xf>
    <xf numFmtId="0" fontId="28" fillId="4" borderId="24" xfId="0" applyFont="1" applyFill="1" applyBorder="1" applyAlignment="1">
      <alignment horizontal="center" vertical="center" wrapText="1"/>
    </xf>
    <xf numFmtId="9" fontId="15" fillId="23" borderId="0" xfId="2" applyFont="1" applyFill="1" applyAlignment="1">
      <alignment horizontal="center" vertical="center"/>
    </xf>
    <xf numFmtId="0" fontId="40" fillId="0" borderId="0" xfId="0" applyFont="1" applyAlignment="1">
      <alignment horizontal="left" vertical="center" wrapText="1"/>
    </xf>
    <xf numFmtId="0" fontId="32" fillId="0" borderId="0" xfId="0" applyFont="1" applyAlignment="1">
      <alignment horizontal="center" wrapText="1"/>
    </xf>
    <xf numFmtId="0" fontId="32" fillId="0" borderId="0" xfId="0" applyFont="1" applyAlignment="1">
      <alignment horizontal="left" wrapText="1"/>
    </xf>
    <xf numFmtId="0" fontId="32" fillId="0" borderId="0" xfId="0" applyFont="1" applyAlignment="1">
      <alignment horizontal="left" vertical="center" wrapText="1"/>
    </xf>
    <xf numFmtId="0" fontId="32" fillId="0" borderId="0" xfId="0" applyFont="1" applyAlignment="1">
      <alignment horizontal="center" vertical="center" wrapText="1"/>
    </xf>
    <xf numFmtId="0" fontId="29" fillId="14" borderId="0" xfId="0" applyFont="1" applyFill="1" applyAlignment="1">
      <alignment horizontal="center" vertical="center" wrapText="1"/>
    </xf>
    <xf numFmtId="0" fontId="15" fillId="15" borderId="0" xfId="0" applyFont="1" applyFill="1" applyAlignment="1">
      <alignment horizontal="center" vertical="center" wrapText="1"/>
    </xf>
    <xf numFmtId="9" fontId="34" fillId="7" borderId="0" xfId="2" applyFont="1" applyFill="1" applyBorder="1" applyAlignment="1" applyProtection="1">
      <alignment horizontal="center" vertical="center"/>
    </xf>
    <xf numFmtId="0" fontId="23" fillId="0" borderId="0" xfId="0" applyFont="1" applyAlignment="1">
      <alignment horizontal="left" vertical="center" wrapText="1"/>
    </xf>
    <xf numFmtId="0" fontId="26" fillId="7" borderId="0" xfId="0" applyFont="1" applyFill="1" applyAlignment="1">
      <alignment horizontal="center" vertical="center"/>
    </xf>
    <xf numFmtId="0" fontId="23" fillId="0" borderId="0" xfId="0" applyFont="1" applyAlignment="1">
      <alignment horizontal="left" wrapText="1"/>
    </xf>
    <xf numFmtId="9" fontId="33" fillId="21" borderId="0" xfId="2" applyFont="1" applyFill="1" applyBorder="1" applyAlignment="1" applyProtection="1">
      <alignment horizontal="center" vertical="center"/>
    </xf>
    <xf numFmtId="0" fontId="15" fillId="15" borderId="25" xfId="0" applyFont="1" applyFill="1" applyBorder="1" applyAlignment="1">
      <alignment horizontal="center" vertical="center" wrapText="1"/>
    </xf>
    <xf numFmtId="0" fontId="15" fillId="15" borderId="26" xfId="0" applyFont="1" applyFill="1" applyBorder="1" applyAlignment="1">
      <alignment horizontal="center" vertical="center" wrapText="1"/>
    </xf>
    <xf numFmtId="0" fontId="15" fillId="15" borderId="27" xfId="0" applyFont="1" applyFill="1" applyBorder="1" applyAlignment="1">
      <alignment horizontal="center" vertical="center" wrapText="1"/>
    </xf>
    <xf numFmtId="0" fontId="35" fillId="0" borderId="0" xfId="0" applyFont="1" applyAlignment="1">
      <alignment horizontal="left"/>
    </xf>
    <xf numFmtId="0" fontId="31" fillId="0" borderId="0" xfId="0" applyFont="1" applyAlignment="1">
      <alignment horizontal="center" vertical="center" wrapText="1"/>
    </xf>
  </cellXfs>
  <cellStyles count="3">
    <cellStyle name="Comma" xfId="1" builtinId="3"/>
    <cellStyle name="Normal" xfId="0" builtinId="0"/>
    <cellStyle name="Percent" xfId="2" builtinId="5"/>
  </cellStyles>
  <dxfs count="344">
    <dxf>
      <font>
        <color rgb="FFFFFFFF"/>
      </font>
      <fill>
        <patternFill>
          <bgColor rgb="FF008000"/>
        </patternFill>
      </fill>
    </dxf>
    <dxf>
      <font>
        <color rgb="FF000000"/>
      </font>
      <fill>
        <patternFill>
          <bgColor rgb="FFFFC000"/>
        </patternFill>
      </fill>
    </dxf>
    <dxf>
      <font>
        <color rgb="FFFFFFFF"/>
      </font>
      <fill>
        <patternFill>
          <bgColor rgb="FFC00000"/>
        </patternFill>
      </fill>
    </dxf>
    <dxf>
      <font>
        <color rgb="FFFFFFFF"/>
      </font>
      <fill>
        <patternFill>
          <bgColor rgb="FFC00000"/>
        </patternFill>
      </fill>
    </dxf>
    <dxf>
      <font>
        <color rgb="FFFFFFFF"/>
      </font>
      <fill>
        <patternFill>
          <bgColor rgb="FF008000"/>
        </patternFill>
      </fill>
    </dxf>
    <dxf>
      <font>
        <color rgb="FF000000"/>
      </font>
      <fill>
        <patternFill>
          <bgColor rgb="FFFFC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rgb="FFFFFFFF"/>
      </font>
      <fill>
        <patternFill>
          <bgColor rgb="FFC00000"/>
        </patternFill>
      </fill>
    </dxf>
    <dxf>
      <font>
        <color rgb="FFFFFFFF"/>
      </font>
      <fill>
        <patternFill>
          <bgColor rgb="FF008000"/>
        </patternFill>
      </fill>
    </dxf>
    <dxf>
      <font>
        <color rgb="FF000000"/>
      </font>
      <fill>
        <patternFill>
          <bgColor rgb="FFFFC000"/>
        </patternFill>
      </fill>
    </dxf>
    <dxf>
      <font>
        <color theme="0"/>
      </font>
      <fill>
        <patternFill>
          <bgColor rgb="FF008000"/>
        </patternFill>
      </fill>
    </dxf>
    <dxf>
      <font>
        <color theme="0"/>
      </font>
      <fill>
        <patternFill>
          <bgColor rgb="FFC00000"/>
        </patternFill>
      </fill>
    </dxf>
    <dxf>
      <font>
        <color theme="1"/>
      </font>
      <fill>
        <patternFill>
          <bgColor rgb="FFFFC000"/>
        </patternFill>
      </fill>
    </dxf>
    <dxf>
      <font>
        <color theme="1"/>
      </font>
      <fill>
        <patternFill>
          <bgColor rgb="FFFFC000"/>
        </patternFill>
      </fill>
    </dxf>
    <dxf>
      <font>
        <color theme="0"/>
      </font>
      <fill>
        <patternFill>
          <bgColor rgb="FF008000"/>
        </patternFill>
      </fill>
    </dxf>
    <dxf>
      <font>
        <color theme="0"/>
      </font>
      <fill>
        <patternFill>
          <bgColor rgb="FFC00000"/>
        </patternFill>
      </fill>
    </dxf>
    <dxf>
      <font>
        <color theme="1"/>
      </font>
      <fill>
        <patternFill>
          <bgColor rgb="FFFFC000"/>
        </patternFill>
      </fill>
    </dxf>
    <dxf>
      <font>
        <color theme="0"/>
      </font>
      <fill>
        <patternFill>
          <bgColor rgb="FF008000"/>
        </patternFill>
      </fill>
    </dxf>
    <dxf>
      <font>
        <color theme="0"/>
      </font>
      <fill>
        <patternFill>
          <bgColor rgb="FFC00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0"/>
      </font>
      <fill>
        <patternFill>
          <bgColor rgb="FF008000"/>
        </patternFill>
      </fill>
    </dxf>
    <dxf>
      <font>
        <color theme="1"/>
      </font>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rgb="FFFFC000"/>
        </patternFill>
      </fill>
    </dxf>
    <dxf>
      <font>
        <color theme="0"/>
      </font>
      <fill>
        <patternFill>
          <bgColor rgb="FF008000"/>
        </patternFill>
      </fill>
    </dxf>
    <dxf>
      <font>
        <color theme="1"/>
      </font>
      <fill>
        <patternFill>
          <bgColor rgb="FFFFC000"/>
        </patternFill>
      </fill>
    </dxf>
    <dxf>
      <font>
        <color theme="0"/>
      </font>
      <fill>
        <patternFill>
          <bgColor rgb="FF008000"/>
        </patternFill>
      </fill>
    </dxf>
    <dxf>
      <font>
        <color theme="0"/>
      </font>
      <fill>
        <patternFill>
          <bgColor rgb="FFC00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0"/>
      </font>
      <fill>
        <patternFill>
          <bgColor rgb="FF008000"/>
        </patternFill>
      </fill>
    </dxf>
    <dxf>
      <font>
        <color theme="0"/>
      </font>
      <fill>
        <patternFill>
          <bgColor rgb="FFC00000"/>
        </patternFill>
      </fill>
    </dxf>
    <dxf>
      <font>
        <color theme="0"/>
      </font>
      <fill>
        <patternFill>
          <bgColor rgb="FF008000"/>
        </patternFill>
      </fill>
    </dxf>
    <dxf>
      <font>
        <color theme="0"/>
      </font>
      <fill>
        <patternFill>
          <bgColor rgb="FFC00000"/>
        </patternFill>
      </fill>
    </dxf>
    <dxf>
      <font>
        <color theme="1"/>
      </font>
      <fill>
        <patternFill>
          <bgColor rgb="FFFFC000"/>
        </patternFill>
      </fill>
    </dxf>
    <dxf>
      <font>
        <color theme="1"/>
      </font>
      <fill>
        <patternFill>
          <bgColor rgb="FFFFC000"/>
        </patternFill>
      </fill>
    </dxf>
    <dxf>
      <font>
        <color theme="0"/>
      </font>
      <fill>
        <patternFill>
          <bgColor rgb="FF008000"/>
        </patternFill>
      </fill>
    </dxf>
    <dxf>
      <font>
        <color theme="0"/>
      </font>
      <fill>
        <patternFill>
          <bgColor rgb="FFC00000"/>
        </patternFill>
      </fill>
    </dxf>
    <dxf>
      <font>
        <color theme="0"/>
      </font>
      <fill>
        <patternFill>
          <bgColor rgb="FFC00000"/>
        </patternFill>
      </fill>
    </dxf>
    <dxf>
      <font>
        <color theme="1"/>
      </font>
      <fill>
        <patternFill>
          <bgColor rgb="FFFFC000"/>
        </patternFill>
      </fill>
    </dxf>
    <dxf>
      <font>
        <color theme="0"/>
      </font>
      <fill>
        <patternFill>
          <bgColor rgb="FF008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ont>
        <color theme="1"/>
      </font>
      <fill>
        <patternFill>
          <bgColor rgb="FFFFC000"/>
        </patternFill>
      </fill>
    </dxf>
    <dxf>
      <font>
        <color theme="1"/>
      </font>
      <fill>
        <patternFill>
          <bgColor rgb="FFFFC000"/>
        </patternFill>
      </fill>
    </dxf>
    <dxf>
      <font>
        <color theme="0"/>
      </font>
      <fill>
        <patternFill>
          <bgColor rgb="FFC00000"/>
        </patternFill>
      </fill>
    </dxf>
    <dxf>
      <font>
        <color theme="0"/>
      </font>
      <fill>
        <patternFill>
          <bgColor rgb="FF008000"/>
        </patternFill>
      </fill>
    </dxf>
    <dxf>
      <fill>
        <patternFill>
          <bgColor theme="8"/>
        </patternFill>
      </fill>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left/>
        <right/>
        <top style="thin">
          <color theme="4" tint="0.39997558519241921"/>
        </top>
        <bottom style="thin">
          <color theme="4" tint="0.39997558519241921"/>
        </bottom>
        <vertical/>
        <horizontal/>
      </border>
    </dxf>
    <dxf>
      <alignment horizontal="left"/>
    </dxf>
    <dxf>
      <alignment vertical="center"/>
    </dxf>
    <dxf>
      <alignment horizontal="center" indent="0"/>
    </dxf>
    <dxf>
      <alignment vertical="center"/>
    </dxf>
    <dxf>
      <alignment wrapText="1"/>
    </dxf>
    <dxf>
      <font>
        <sz val="24"/>
      </font>
      <fill>
        <patternFill patternType="solid">
          <fgColor indexed="64"/>
          <bgColor theme="0"/>
        </patternFill>
      </fill>
      <alignment horizontal="center" vertical="center"/>
    </dxf>
    <dxf>
      <font>
        <b/>
        <sz val="24"/>
      </font>
    </dxf>
    <dxf>
      <font>
        <sz val="18"/>
      </font>
      <alignment wrapText="1"/>
    </dxf>
    <dxf>
      <font>
        <sz val="18"/>
      </font>
      <alignment wrapText="1"/>
    </dxf>
    <dxf>
      <alignment vertical="center"/>
    </dxf>
    <dxf>
      <font>
        <sz val="24"/>
      </font>
      <fill>
        <patternFill patternType="solid">
          <fgColor indexed="64"/>
          <bgColor theme="0"/>
        </patternFill>
      </fill>
      <alignment horizontal="center" vertical="center"/>
    </dxf>
    <dxf>
      <font>
        <b/>
        <sz val="24"/>
      </font>
    </dxf>
    <dxf>
      <font>
        <sz val="18"/>
      </font>
      <alignment wrapText="1"/>
    </dxf>
    <dxf>
      <font>
        <sz val="18"/>
      </font>
      <alignment wrapText="1"/>
    </dxf>
    <dxf>
      <font>
        <sz val="24"/>
      </font>
    </dxf>
    <dxf>
      <alignment horizontal="center"/>
    </dxf>
    <dxf>
      <alignment vertical="center"/>
    </dxf>
    <dxf>
      <alignment wrapText="1"/>
    </dxf>
    <dxf>
      <font>
        <b/>
        <sz val="24"/>
      </font>
    </dxf>
    <dxf>
      <font>
        <sz val="18"/>
      </font>
      <alignment wrapText="1"/>
    </dxf>
    <dxf>
      <alignment vertical="center"/>
    </dxf>
    <dxf>
      <alignment wrapText="1"/>
    </dxf>
    <dxf>
      <alignment wrapText="1"/>
    </dxf>
    <dxf>
      <alignment wrapText="1"/>
    </dxf>
    <dxf>
      <alignment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b/>
        <sz val="24"/>
      </font>
      <alignment wrapText="1"/>
    </dxf>
    <dxf>
      <font>
        <b/>
        <sz val="24"/>
      </font>
      <alignment wrapText="1"/>
    </dxf>
    <dxf>
      <font>
        <b/>
        <sz val="24"/>
      </font>
      <alignment wrapText="1"/>
    </dxf>
    <dxf>
      <font>
        <sz val="18"/>
      </font>
      <alignment wrapText="1"/>
    </dxf>
    <dxf>
      <font>
        <sz val="18"/>
      </font>
      <alignment wrapText="1"/>
    </dxf>
    <dxf>
      <font>
        <sz val="18"/>
      </font>
      <alignment wrapText="1"/>
    </dxf>
    <dxf>
      <font>
        <sz val="18"/>
      </font>
      <alignment wrapText="1"/>
    </dxf>
    <dxf>
      <font>
        <sz val="18"/>
      </font>
      <alignment wrapText="1"/>
    </dxf>
    <dxf>
      <font>
        <sz val="18"/>
      </font>
      <alignment wrapText="1"/>
    </dxf>
    <dxf>
      <font>
        <sz val="24"/>
      </font>
    </dxf>
    <dxf>
      <font>
        <sz val="24"/>
      </font>
    </dxf>
    <dxf>
      <font>
        <sz val="18"/>
      </font>
    </dxf>
    <dxf>
      <font>
        <sz val="18"/>
      </font>
    </dxf>
    <dxf>
      <font>
        <sz val="18"/>
      </font>
    </dxf>
    <dxf>
      <font>
        <sz val="18"/>
      </font>
    </dxf>
    <dxf>
      <font>
        <sz val="24"/>
      </font>
    </dxf>
    <dxf>
      <alignment vertical="top"/>
    </dxf>
    <dxf>
      <alignment wrapText="1"/>
    </dxf>
    <dxf>
      <alignment wrapText="1"/>
    </dxf>
    <dxf>
      <alignment wrapText="1"/>
    </dxf>
    <dxf>
      <alignment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b/>
        <sz val="24"/>
      </font>
      <alignment wrapText="1"/>
    </dxf>
    <dxf>
      <font>
        <b/>
        <sz val="24"/>
      </font>
      <alignment wrapText="1"/>
    </dxf>
    <dxf>
      <font>
        <b/>
        <sz val="24"/>
      </font>
      <alignment wrapText="1"/>
    </dxf>
    <dxf>
      <font>
        <sz val="18"/>
      </font>
      <alignment wrapText="1"/>
    </dxf>
    <dxf>
      <font>
        <sz val="18"/>
      </font>
      <alignment wrapText="1"/>
    </dxf>
    <dxf>
      <font>
        <sz val="18"/>
      </font>
      <alignment wrapText="1"/>
    </dxf>
    <dxf>
      <font>
        <sz val="18"/>
      </font>
      <alignment wrapText="1"/>
    </dxf>
    <dxf>
      <font>
        <sz val="18"/>
      </font>
      <alignment wrapText="1"/>
    </dxf>
    <dxf>
      <font>
        <sz val="18"/>
      </font>
      <alignment wrapText="1"/>
    </dxf>
    <dxf>
      <font>
        <sz val="24"/>
      </font>
    </dxf>
    <dxf>
      <font>
        <sz val="24"/>
      </font>
    </dxf>
    <dxf>
      <alignment wrapText="1"/>
    </dxf>
    <dxf>
      <alignment wrapText="1"/>
    </dxf>
    <dxf>
      <font>
        <sz val="18"/>
      </font>
    </dxf>
    <dxf>
      <font>
        <sz val="18"/>
      </font>
    </dxf>
    <dxf>
      <font>
        <sz val="18"/>
      </font>
    </dxf>
    <dxf>
      <font>
        <sz val="18"/>
      </font>
    </dxf>
    <dxf>
      <font>
        <sz val="24"/>
      </font>
    </dxf>
    <dxf>
      <font>
        <sz val="24"/>
      </font>
      <fill>
        <patternFill patternType="solid">
          <fgColor indexed="64"/>
          <bgColor theme="0"/>
        </patternFill>
      </fill>
      <alignment horizontal="center" vertical="center" wrapText="1"/>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sz val="24"/>
      </font>
      <fill>
        <patternFill patternType="solid">
          <fgColor indexed="64"/>
          <bgColor theme="0"/>
        </patternFill>
      </fill>
      <alignment horizontal="center" vertical="center"/>
    </dxf>
    <dxf>
      <font>
        <b/>
        <sz val="24"/>
      </font>
    </dxf>
    <dxf>
      <font>
        <b/>
        <sz val="24"/>
      </font>
      <alignment wrapText="1"/>
    </dxf>
    <dxf>
      <font>
        <b/>
        <sz val="24"/>
      </font>
      <alignment wrapText="1"/>
    </dxf>
    <dxf>
      <font>
        <sz val="18"/>
      </font>
      <alignment wrapText="1" indent="1"/>
    </dxf>
    <dxf>
      <font>
        <sz val="18"/>
      </font>
      <alignment wrapText="1" indent="1"/>
    </dxf>
    <dxf>
      <font>
        <sz val="18"/>
      </font>
      <alignment wrapText="1" indent="1"/>
    </dxf>
    <dxf>
      <font>
        <sz val="18"/>
      </font>
      <alignment wrapText="1" indent="1"/>
    </dxf>
    <dxf>
      <font>
        <sz val="18"/>
      </font>
      <alignment wrapText="1"/>
    </dxf>
    <dxf>
      <font>
        <sz val="18"/>
      </font>
      <alignment wrapText="1"/>
    </dxf>
    <dxf>
      <font>
        <sz val="18"/>
      </font>
      <alignment wrapText="1"/>
    </dxf>
    <dxf>
      <font>
        <sz val="18"/>
      </font>
      <alignment wrapText="1"/>
    </dxf>
    <dxf>
      <font>
        <sz val="24"/>
      </font>
    </dxf>
    <dxf>
      <font>
        <sz val="18"/>
      </font>
      <alignment wrapText="1"/>
    </dxf>
    <dxf>
      <font>
        <sz val="24"/>
      </font>
    </dxf>
    <dxf>
      <font>
        <sz val="18"/>
      </font>
    </dxf>
    <dxf>
      <alignment wrapText="1"/>
    </dxf>
    <dxf>
      <alignment wrapText="1"/>
    </dxf>
    <dxf>
      <font>
        <sz val="18"/>
      </font>
    </dxf>
    <dxf>
      <alignment vertical="bottom"/>
    </dxf>
    <dxf>
      <alignment wrapText="1"/>
    </dxf>
    <dxf>
      <font>
        <sz val="24"/>
      </font>
    </dxf>
    <dxf>
      <font>
        <sz val="24"/>
      </font>
      <fill>
        <patternFill patternType="solid">
          <fgColor indexed="64"/>
          <bgColor theme="0"/>
        </patternFill>
      </fill>
      <alignment horizontal="center" vertical="center"/>
    </dxf>
    <dxf>
      <alignment vertical="center"/>
    </dxf>
    <dxf>
      <font>
        <sz val="24"/>
      </font>
      <fill>
        <patternFill patternType="solid">
          <fgColor indexed="64"/>
          <bgColor theme="0"/>
        </patternFill>
      </fill>
      <alignment horizontal="center" vertical="center"/>
    </dxf>
    <dxf>
      <alignment wrapText="1"/>
    </dxf>
    <dxf>
      <font>
        <b/>
        <sz val="24"/>
      </font>
    </dxf>
    <dxf>
      <font>
        <sz val="18"/>
      </font>
      <alignment wrapText="1"/>
    </dxf>
    <dxf>
      <font>
        <sz val="18"/>
      </font>
      <alignment wrapText="1"/>
    </dxf>
    <dxf>
      <border>
        <bottom/>
      </border>
    </dxf>
    <dxf>
      <border>
        <bottom/>
      </border>
    </dxf>
    <dxf>
      <border>
        <bottom/>
      </border>
    </dxf>
    <dxf>
      <border>
        <bottom/>
      </border>
    </dxf>
    <dxf>
      <border>
        <bottom/>
      </border>
    </dxf>
    <dxf>
      <border>
        <bottom/>
      </border>
    </dxf>
    <dxf>
      <border>
        <bottom/>
      </border>
    </dxf>
    <dxf>
      <border>
        <top/>
        <bottom/>
      </border>
    </dxf>
    <dxf>
      <border>
        <top/>
        <bottom/>
      </border>
    </dxf>
    <dxf>
      <border>
        <top/>
        <bottom/>
      </border>
    </dxf>
    <dxf>
      <border>
        <top/>
        <bottom/>
      </border>
    </dxf>
    <dxf>
      <border>
        <top/>
        <bottom/>
      </border>
    </dxf>
    <dxf>
      <border>
        <top/>
        <bottom/>
      </border>
    </dxf>
    <dxf>
      <border>
        <top/>
        <bottom/>
      </border>
    </dxf>
    <dxf>
      <fill>
        <patternFill patternType="solid">
          <bgColor theme="0"/>
        </patternFill>
      </fill>
    </dxf>
    <dxf>
      <fill>
        <patternFill patternType="solid">
          <bgColor theme="0"/>
        </patternFill>
      </fill>
    </dxf>
    <dxf>
      <font>
        <color theme="0"/>
      </font>
    </dxf>
    <dxf>
      <font>
        <sz val="24"/>
        <color theme="0"/>
      </font>
      <alignment horizontal="center" vertical="center"/>
      <protection locked="0"/>
    </dxf>
    <dxf>
      <alignment horizontal="center"/>
    </dxf>
    <dxf>
      <alignment vertical="center"/>
    </dxf>
    <dxf>
      <alignment wrapText="1"/>
    </dxf>
    <dxf>
      <border>
        <bottom/>
      </border>
    </dxf>
    <dxf>
      <border>
        <bottom/>
      </border>
    </dxf>
    <dxf>
      <border>
        <bottom/>
      </border>
    </dxf>
    <dxf>
      <border>
        <bottom/>
      </border>
    </dxf>
    <dxf>
      <border>
        <bottom/>
      </border>
    </dxf>
    <dxf>
      <border>
        <bottom/>
      </border>
    </dxf>
    <dxf>
      <border>
        <bottom/>
      </border>
    </dxf>
    <dxf>
      <fill>
        <patternFill patternType="solid">
          <bgColor theme="0"/>
        </patternFill>
      </fill>
    </dxf>
    <dxf>
      <fill>
        <patternFill patternType="solid">
          <bgColor theme="0"/>
        </patternFill>
      </fill>
    </dxf>
    <dxf>
      <font>
        <color theme="0"/>
      </font>
    </dxf>
    <dxf>
      <font>
        <sz val="24"/>
        <color theme="0"/>
      </font>
      <alignment horizontal="center" vertical="center"/>
      <protection locked="0"/>
    </dxf>
    <dxf>
      <alignment horizontal="center"/>
    </dxf>
    <dxf>
      <alignment vertical="center"/>
    </dxf>
    <dxf>
      <alignment wrapText="1"/>
    </dxf>
    <dxf>
      <border>
        <bottom/>
      </border>
    </dxf>
    <dxf>
      <border>
        <bottom/>
      </border>
    </dxf>
    <dxf>
      <border>
        <bottom/>
      </border>
    </dxf>
    <dxf>
      <border>
        <bottom/>
      </border>
    </dxf>
    <dxf>
      <border>
        <bottom/>
      </border>
    </dxf>
    <dxf>
      <border>
        <bottom/>
      </border>
    </dxf>
    <dxf>
      <border>
        <bottom/>
      </border>
    </dxf>
    <dxf>
      <fill>
        <patternFill patternType="solid">
          <bgColor theme="0"/>
        </patternFill>
      </fill>
    </dxf>
    <dxf>
      <fill>
        <patternFill patternType="solid">
          <bgColor theme="0"/>
        </patternFill>
      </fill>
    </dxf>
    <dxf>
      <font>
        <color theme="0"/>
      </font>
    </dxf>
    <dxf>
      <font>
        <sz val="24"/>
        <color theme="0"/>
      </font>
      <alignment horizontal="center" vertical="center"/>
      <protection locked="0"/>
    </dxf>
    <dxf>
      <alignment horizontal="center"/>
    </dxf>
    <dxf>
      <alignment vertical="center"/>
    </dxf>
    <dxf>
      <alignment wrapText="1"/>
    </dxf>
    <dxf>
      <border>
        <bottom/>
      </border>
    </dxf>
    <dxf>
      <border>
        <bottom/>
      </border>
    </dxf>
    <dxf>
      <border>
        <bottom/>
      </border>
    </dxf>
    <dxf>
      <border>
        <bottom/>
      </border>
    </dxf>
    <dxf>
      <border>
        <bottom/>
      </border>
    </dxf>
    <dxf>
      <border>
        <bottom/>
      </border>
    </dxf>
    <dxf>
      <border>
        <bottom/>
      </border>
    </dxf>
    <dxf>
      <fill>
        <patternFill patternType="solid">
          <bgColor theme="0"/>
        </patternFill>
      </fill>
    </dxf>
    <dxf>
      <fill>
        <patternFill patternType="solid">
          <bgColor theme="0"/>
        </patternFill>
      </fill>
    </dxf>
    <dxf>
      <font>
        <color theme="0"/>
      </font>
    </dxf>
    <dxf>
      <font>
        <sz val="24"/>
        <color theme="0"/>
      </font>
      <alignment horizontal="center" vertical="center"/>
      <protection locked="0"/>
    </dxf>
    <dxf>
      <alignment horizontal="center"/>
    </dxf>
    <dxf>
      <alignment vertical="center"/>
    </dxf>
    <dxf>
      <alignment wrapText="1"/>
    </dxf>
    <dxf>
      <border>
        <bottom/>
      </border>
    </dxf>
    <dxf>
      <border>
        <bottom/>
      </border>
    </dxf>
    <dxf>
      <fill>
        <patternFill patternType="solid">
          <bgColor theme="0"/>
        </patternFill>
      </fill>
    </dxf>
    <dxf>
      <font>
        <color theme="0"/>
      </font>
    </dxf>
    <dxf>
      <font>
        <sz val="24"/>
        <color theme="0"/>
      </font>
      <alignment horizontal="center" vertical="center"/>
      <protection locked="0"/>
    </dxf>
    <dxf>
      <border>
        <bottom/>
      </border>
    </dxf>
    <dxf>
      <border>
        <bottom/>
      </border>
    </dxf>
    <dxf>
      <border>
        <bottom/>
      </border>
    </dxf>
    <dxf>
      <border>
        <bottom/>
      </border>
    </dxf>
    <dxf>
      <border>
        <bottom/>
      </border>
    </dxf>
    <dxf>
      <border>
        <bottom/>
      </border>
    </dxf>
    <dxf>
      <border>
        <bottom/>
      </border>
    </dxf>
    <dxf>
      <fill>
        <patternFill patternType="solid">
          <bgColor theme="0"/>
        </patternFill>
      </fill>
    </dxf>
    <dxf>
      <fill>
        <patternFill patternType="solid">
          <bgColor theme="0"/>
        </patternFill>
      </fill>
    </dxf>
    <dxf>
      <font>
        <color theme="0"/>
      </font>
    </dxf>
    <dxf>
      <font>
        <sz val="24"/>
        <color theme="0"/>
      </font>
      <alignment horizontal="center" vertical="center"/>
      <protection locked="0"/>
    </dxf>
    <dxf>
      <alignment horizontal="center"/>
    </dxf>
    <dxf>
      <alignment vertical="center"/>
    </dxf>
    <dxf>
      <alignment wrapText="1"/>
    </dxf>
    <dxf>
      <border>
        <bottom/>
      </border>
    </dxf>
    <dxf>
      <border>
        <bottom/>
      </border>
    </dxf>
    <dxf>
      <border>
        <bottom/>
      </border>
    </dxf>
    <dxf>
      <border>
        <bottom/>
      </border>
    </dxf>
    <dxf>
      <border>
        <bottom/>
      </border>
    </dxf>
    <dxf>
      <border>
        <bottom/>
      </border>
    </dxf>
    <dxf>
      <border>
        <bottom/>
      </border>
    </dxf>
    <dxf>
      <fill>
        <patternFill patternType="solid">
          <bgColor theme="0"/>
        </patternFill>
      </fill>
    </dxf>
    <dxf>
      <fill>
        <patternFill patternType="solid">
          <bgColor theme="0"/>
        </patternFill>
      </fill>
    </dxf>
    <dxf>
      <font>
        <color theme="0"/>
      </font>
    </dxf>
    <dxf>
      <font>
        <sz val="24"/>
        <color theme="0"/>
      </font>
      <alignment horizontal="center" vertical="center"/>
      <protection locked="0"/>
    </dxf>
    <dxf>
      <alignment horizontal="center"/>
    </dxf>
    <dxf>
      <alignment vertical="center"/>
    </dxf>
    <dxf>
      <alignment wrapText="1"/>
    </dxf>
    <dxf>
      <font>
        <sz val="24"/>
        <color theme="0"/>
      </font>
      <alignment horizontal="center" vertical="center"/>
      <protection locked="0"/>
    </dxf>
    <dxf>
      <border>
        <bottom/>
      </border>
    </dxf>
    <dxf>
      <border>
        <bottom/>
      </border>
    </dxf>
    <dxf>
      <border>
        <bottom/>
      </border>
    </dxf>
    <dxf>
      <border>
        <bottom/>
      </border>
    </dxf>
    <dxf>
      <border>
        <bottom/>
      </border>
    </dxf>
    <dxf>
      <border>
        <bottom/>
      </border>
    </dxf>
    <dxf>
      <border>
        <bottom/>
      </border>
    </dxf>
    <dxf>
      <font>
        <color theme="0"/>
      </font>
    </dxf>
    <dxf>
      <fill>
        <patternFill patternType="solid">
          <bgColor theme="0"/>
        </patternFill>
      </fill>
    </dxf>
    <dxf>
      <fill>
        <patternFill patternType="solid">
          <bgColor theme="0"/>
        </patternFill>
      </fill>
    </dxf>
    <dxf>
      <font>
        <sz val="24"/>
        <color theme="0"/>
      </font>
      <alignment horizontal="center" vertical="center"/>
      <protection locked="0"/>
    </dxf>
    <dxf>
      <alignment horizontal="center"/>
    </dxf>
    <dxf>
      <alignment vertical="center"/>
    </dxf>
    <dxf>
      <alignment wrapText="1"/>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family val="2"/>
        <scheme val="none"/>
      </font>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theme="0"/>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7" formatCode="0.0%"/>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theme="1"/>
        <name val="Calibri"/>
        <family val="2"/>
        <scheme val="minor"/>
      </font>
      <fill>
        <patternFill patternType="solid">
          <fgColor indexed="64"/>
          <bgColor theme="4"/>
        </patternFill>
      </fill>
      <alignment horizontal="general" vertical="top" textRotation="0" wrapText="1" indent="0" justifyLastLine="0" shrinkToFit="0" readingOrder="0"/>
    </dxf>
    <dxf>
      <alignment horizontal="general" vertical="top" textRotation="0" wrapText="0" indent="0" justifyLastLine="0" shrinkToFit="0" readingOrder="0"/>
    </dxf>
    <dxf>
      <numFmt numFmtId="168" formatCode="_-* #,##0.0_-;\-* #,##0.0_-;_-* &quot;-&quot;??_-;_-@_-"/>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general" vertical="center" textRotation="0" wrapText="0" indent="0" justifyLastLine="0" shrinkToFit="0" readingOrder="0"/>
    </dxf>
    <dxf>
      <font>
        <sz val="18"/>
        <color theme="1"/>
      </font>
      <border>
        <bottom style="thin">
          <color theme="4"/>
        </bottom>
        <vertical/>
        <horizontal/>
      </border>
    </dxf>
    <dxf>
      <font>
        <sz val="20"/>
        <color theme="1"/>
      </font>
      <border>
        <left style="thin">
          <color theme="4"/>
        </left>
        <right style="thin">
          <color theme="4"/>
        </right>
        <top style="thin">
          <color theme="4"/>
        </top>
        <bottom style="thin">
          <color theme="4"/>
        </bottom>
        <vertical/>
        <horizontal/>
      </border>
    </dxf>
  </dxfs>
  <tableStyles count="1" defaultTableStyle="TableStyleMedium2" defaultPivotStyle="PivotStyleLight16">
    <tableStyle name="SlicerStyleLight1 2" pivot="0" table="0" count="10" xr9:uid="{56EDC576-487D-4D9F-8782-D754E4A869E6}">
      <tableStyleElement type="wholeTable" dxfId="343"/>
      <tableStyleElement type="headerRow" dxfId="342"/>
    </tableStyle>
  </tableStyles>
  <colors>
    <mruColors>
      <color rgb="FF000000"/>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sz val="20"/>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strike val="0"/>
            <sz val="18"/>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2">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9.xml"/><Relationship Id="rId21" Type="http://schemas.openxmlformats.org/officeDocument/2006/relationships/pivotCacheDefinition" Target="pivotCache/pivotCacheDefinition4.xml"/><Relationship Id="rId42" Type="http://schemas.openxmlformats.org/officeDocument/2006/relationships/theme" Target="theme/theme1.xml"/><Relationship Id="rId47" Type="http://schemas.openxmlformats.org/officeDocument/2006/relationships/powerPivotData" Target="model/item.data"/><Relationship Id="rId63" Type="http://schemas.openxmlformats.org/officeDocument/2006/relationships/customXml" Target="../customXml/item15.xml"/><Relationship Id="rId68" Type="http://schemas.openxmlformats.org/officeDocument/2006/relationships/customXml" Target="../customXml/item20.xml"/><Relationship Id="rId84" Type="http://schemas.openxmlformats.org/officeDocument/2006/relationships/customXml" Target="../customXml/item36.xml"/><Relationship Id="rId89" Type="http://schemas.openxmlformats.org/officeDocument/2006/relationships/customXml" Target="../customXml/item4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pivotCacheDefinition" Target="pivotCache/pivotCacheDefinition15.xml"/><Relationship Id="rId37" Type="http://schemas.openxmlformats.org/officeDocument/2006/relationships/pivotCacheDefinition" Target="pivotCache/pivotCacheDefinition20.xml"/><Relationship Id="rId53" Type="http://schemas.openxmlformats.org/officeDocument/2006/relationships/customXml" Target="../customXml/item5.xml"/><Relationship Id="rId58" Type="http://schemas.openxmlformats.org/officeDocument/2006/relationships/customXml" Target="../customXml/item10.xml"/><Relationship Id="rId74" Type="http://schemas.openxmlformats.org/officeDocument/2006/relationships/customXml" Target="../customXml/item26.xml"/><Relationship Id="rId79" Type="http://schemas.openxmlformats.org/officeDocument/2006/relationships/customXml" Target="../customXml/item31.xml"/><Relationship Id="rId5" Type="http://schemas.openxmlformats.org/officeDocument/2006/relationships/worksheet" Target="worksheets/sheet5.xml"/><Relationship Id="rId90" Type="http://schemas.openxmlformats.org/officeDocument/2006/relationships/customXml" Target="../customXml/item42.xml"/><Relationship Id="rId95" Type="http://schemas.openxmlformats.org/officeDocument/2006/relationships/customXml" Target="../customXml/item47.xml"/><Relationship Id="rId22" Type="http://schemas.openxmlformats.org/officeDocument/2006/relationships/pivotCacheDefinition" Target="pivotCache/pivotCacheDefinition5.xml"/><Relationship Id="rId27" Type="http://schemas.openxmlformats.org/officeDocument/2006/relationships/pivotCacheDefinition" Target="pivotCache/pivotCacheDefinition10.xml"/><Relationship Id="rId43" Type="http://schemas.openxmlformats.org/officeDocument/2006/relationships/connections" Target="connections.xml"/><Relationship Id="rId48" Type="http://schemas.openxmlformats.org/officeDocument/2006/relationships/calcChain" Target="calcChain.xml"/><Relationship Id="rId64" Type="http://schemas.openxmlformats.org/officeDocument/2006/relationships/customXml" Target="../customXml/item16.xml"/><Relationship Id="rId69" Type="http://schemas.openxmlformats.org/officeDocument/2006/relationships/customXml" Target="../customXml/item21.xml"/><Relationship Id="rId80" Type="http://schemas.openxmlformats.org/officeDocument/2006/relationships/customXml" Target="../customXml/item32.xml"/><Relationship Id="rId85" Type="http://schemas.openxmlformats.org/officeDocument/2006/relationships/customXml" Target="../customXml/item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pivotCacheDefinition" Target="pivotCache/pivotCacheDefinition8.xml"/><Relationship Id="rId33" Type="http://schemas.openxmlformats.org/officeDocument/2006/relationships/pivotCacheDefinition" Target="pivotCache/pivotCacheDefinition16.xml"/><Relationship Id="rId38" Type="http://schemas.openxmlformats.org/officeDocument/2006/relationships/pivotCacheDefinition" Target="pivotCache/pivotCacheDefinition21.xml"/><Relationship Id="rId46" Type="http://schemas.openxmlformats.org/officeDocument/2006/relationships/sheetMetadata" Target="metadata.xml"/><Relationship Id="rId59" Type="http://schemas.openxmlformats.org/officeDocument/2006/relationships/customXml" Target="../customXml/item11.xml"/><Relationship Id="rId67" Type="http://schemas.openxmlformats.org/officeDocument/2006/relationships/customXml" Target="../customXml/item19.xml"/><Relationship Id="rId20" Type="http://schemas.openxmlformats.org/officeDocument/2006/relationships/pivotCacheDefinition" Target="pivotCache/pivotCacheDefinition3.xml"/><Relationship Id="rId41" Type="http://schemas.microsoft.com/office/2007/relationships/slicerCache" Target="slicerCaches/slicerCache3.xml"/><Relationship Id="rId54" Type="http://schemas.openxmlformats.org/officeDocument/2006/relationships/customXml" Target="../customXml/item6.xml"/><Relationship Id="rId62" Type="http://schemas.openxmlformats.org/officeDocument/2006/relationships/customXml" Target="../customXml/item14.xml"/><Relationship Id="rId70" Type="http://schemas.openxmlformats.org/officeDocument/2006/relationships/customXml" Target="../customXml/item22.xml"/><Relationship Id="rId75" Type="http://schemas.openxmlformats.org/officeDocument/2006/relationships/customXml" Target="../customXml/item27.xml"/><Relationship Id="rId83" Type="http://schemas.openxmlformats.org/officeDocument/2006/relationships/customXml" Target="../customXml/item35.xml"/><Relationship Id="rId88" Type="http://schemas.openxmlformats.org/officeDocument/2006/relationships/customXml" Target="../customXml/item40.xml"/><Relationship Id="rId91" Type="http://schemas.openxmlformats.org/officeDocument/2006/relationships/customXml" Target="../customXml/item43.xml"/><Relationship Id="rId96" Type="http://schemas.openxmlformats.org/officeDocument/2006/relationships/customXml" Target="../customXml/item4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pivotCacheDefinition" Target="pivotCache/pivotCacheDefinition6.xml"/><Relationship Id="rId28" Type="http://schemas.openxmlformats.org/officeDocument/2006/relationships/pivotCacheDefinition" Target="pivotCache/pivotCacheDefinition11.xml"/><Relationship Id="rId36" Type="http://schemas.openxmlformats.org/officeDocument/2006/relationships/pivotCacheDefinition" Target="pivotCache/pivotCacheDefinition19.xml"/><Relationship Id="rId49" Type="http://schemas.openxmlformats.org/officeDocument/2006/relationships/customXml" Target="../customXml/item1.xml"/><Relationship Id="rId57" Type="http://schemas.openxmlformats.org/officeDocument/2006/relationships/customXml" Target="../customXml/item9.xml"/><Relationship Id="rId10" Type="http://schemas.openxmlformats.org/officeDocument/2006/relationships/worksheet" Target="worksheets/sheet10.xml"/><Relationship Id="rId31" Type="http://schemas.openxmlformats.org/officeDocument/2006/relationships/pivotCacheDefinition" Target="pivotCache/pivotCacheDefinition14.xml"/><Relationship Id="rId44" Type="http://schemas.openxmlformats.org/officeDocument/2006/relationships/styles" Target="styles.xml"/><Relationship Id="rId52" Type="http://schemas.openxmlformats.org/officeDocument/2006/relationships/customXml" Target="../customXml/item4.xml"/><Relationship Id="rId60" Type="http://schemas.openxmlformats.org/officeDocument/2006/relationships/customXml" Target="../customXml/item12.xml"/><Relationship Id="rId65" Type="http://schemas.openxmlformats.org/officeDocument/2006/relationships/customXml" Target="../customXml/item17.xml"/><Relationship Id="rId73" Type="http://schemas.openxmlformats.org/officeDocument/2006/relationships/customXml" Target="../customXml/item25.xml"/><Relationship Id="rId78" Type="http://schemas.openxmlformats.org/officeDocument/2006/relationships/customXml" Target="../customXml/item30.xml"/><Relationship Id="rId81" Type="http://schemas.openxmlformats.org/officeDocument/2006/relationships/customXml" Target="../customXml/item33.xml"/><Relationship Id="rId86" Type="http://schemas.openxmlformats.org/officeDocument/2006/relationships/customXml" Target="../customXml/item38.xml"/><Relationship Id="rId94" Type="http://schemas.openxmlformats.org/officeDocument/2006/relationships/customXml" Target="../customXml/item4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9" Type="http://schemas.microsoft.com/office/2007/relationships/slicerCache" Target="slicerCaches/slicerCache1.xml"/><Relationship Id="rId34" Type="http://schemas.openxmlformats.org/officeDocument/2006/relationships/pivotCacheDefinition" Target="pivotCache/pivotCacheDefinition17.xml"/><Relationship Id="rId50" Type="http://schemas.openxmlformats.org/officeDocument/2006/relationships/customXml" Target="../customXml/item2.xml"/><Relationship Id="rId55" Type="http://schemas.openxmlformats.org/officeDocument/2006/relationships/customXml" Target="../customXml/item7.xml"/><Relationship Id="rId76" Type="http://schemas.openxmlformats.org/officeDocument/2006/relationships/customXml" Target="../customXml/item28.xml"/><Relationship Id="rId97" Type="http://schemas.openxmlformats.org/officeDocument/2006/relationships/customXml" Target="../customXml/item49.xml"/><Relationship Id="rId7" Type="http://schemas.openxmlformats.org/officeDocument/2006/relationships/worksheet" Target="worksheets/sheet7.xml"/><Relationship Id="rId71" Type="http://schemas.openxmlformats.org/officeDocument/2006/relationships/customXml" Target="../customXml/item23.xml"/><Relationship Id="rId92" Type="http://schemas.openxmlformats.org/officeDocument/2006/relationships/customXml" Target="../customXml/item44.xml"/><Relationship Id="rId2" Type="http://schemas.openxmlformats.org/officeDocument/2006/relationships/worksheet" Target="worksheets/sheet2.xml"/><Relationship Id="rId29" Type="http://schemas.openxmlformats.org/officeDocument/2006/relationships/pivotCacheDefinition" Target="pivotCache/pivotCacheDefinition12.xml"/><Relationship Id="rId24" Type="http://schemas.openxmlformats.org/officeDocument/2006/relationships/pivotCacheDefinition" Target="pivotCache/pivotCacheDefinition7.xml"/><Relationship Id="rId40" Type="http://schemas.microsoft.com/office/2007/relationships/slicerCache" Target="slicerCaches/slicerCache2.xml"/><Relationship Id="rId45" Type="http://schemas.openxmlformats.org/officeDocument/2006/relationships/sharedStrings" Target="sharedStrings.xml"/><Relationship Id="rId66" Type="http://schemas.openxmlformats.org/officeDocument/2006/relationships/customXml" Target="../customXml/item18.xml"/><Relationship Id="rId87" Type="http://schemas.openxmlformats.org/officeDocument/2006/relationships/customXml" Target="../customXml/item39.xml"/><Relationship Id="rId61" Type="http://schemas.openxmlformats.org/officeDocument/2006/relationships/customXml" Target="../customXml/item13.xml"/><Relationship Id="rId82" Type="http://schemas.openxmlformats.org/officeDocument/2006/relationships/customXml" Target="../customXml/item34.xml"/><Relationship Id="rId19" Type="http://schemas.openxmlformats.org/officeDocument/2006/relationships/pivotCacheDefinition" Target="pivotCache/pivotCacheDefinition2.xml"/><Relationship Id="rId14" Type="http://schemas.openxmlformats.org/officeDocument/2006/relationships/worksheet" Target="worksheets/sheet14.xml"/><Relationship Id="rId30" Type="http://schemas.openxmlformats.org/officeDocument/2006/relationships/pivotCacheDefinition" Target="pivotCache/pivotCacheDefinition13.xml"/><Relationship Id="rId35" Type="http://schemas.openxmlformats.org/officeDocument/2006/relationships/pivotCacheDefinition" Target="pivotCache/pivotCacheDefinition18.xml"/><Relationship Id="rId56" Type="http://schemas.openxmlformats.org/officeDocument/2006/relationships/customXml" Target="../customXml/item8.xml"/><Relationship Id="rId77" Type="http://schemas.openxmlformats.org/officeDocument/2006/relationships/customXml" Target="../customXml/item29.xml"/><Relationship Id="rId8" Type="http://schemas.openxmlformats.org/officeDocument/2006/relationships/worksheet" Target="worksheets/sheet8.xml"/><Relationship Id="rId51" Type="http://schemas.openxmlformats.org/officeDocument/2006/relationships/customXml" Target="../customXml/item3.xml"/><Relationship Id="rId72" Type="http://schemas.openxmlformats.org/officeDocument/2006/relationships/customXml" Target="../customXml/item24.xml"/><Relationship Id="rId93" Type="http://schemas.openxmlformats.org/officeDocument/2006/relationships/customXml" Target="../customXml/item4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'Highlights box'!$B$67:$B$68</c:f>
              <c:strCache>
                <c:ptCount val="2"/>
                <c:pt idx="0">
                  <c:v>Females</c:v>
                </c:pt>
                <c:pt idx="1">
                  <c:v>Males</c:v>
                </c:pt>
              </c:strCache>
            </c:strRef>
          </c:cat>
          <c:val>
            <c:numRef>
              <c:f>'Highlights box'!$C$67:$C$68</c:f>
              <c:numCache>
                <c:formatCode>General</c:formatCode>
                <c:ptCount val="2"/>
                <c:pt idx="0" formatCode="_-* #,##0.00_-;\-* #,##0.00_-;_-* &quot;-&quot;??_-;_-@_-">
                  <c:v>10.4</c:v>
                </c:pt>
                <c:pt idx="1">
                  <c:v>8.9</c:v>
                </c:pt>
              </c:numCache>
            </c:numRef>
          </c:val>
          <c:extLst>
            <c:ext xmlns:c16="http://schemas.microsoft.com/office/drawing/2014/chart" uri="{C3380CC4-5D6E-409C-BE32-E72D297353CC}">
              <c16:uniqueId val="{00000000-D7EA-4ED7-B2AC-00AB0E139DAA}"/>
            </c:ext>
          </c:extLst>
        </c:ser>
        <c:dLbls>
          <c:showLegendKey val="0"/>
          <c:showVal val="0"/>
          <c:showCatName val="0"/>
          <c:showSerName val="0"/>
          <c:showPercent val="0"/>
          <c:showBubbleSize val="0"/>
        </c:dLbls>
        <c:gapWidth val="50"/>
        <c:axId val="1364386608"/>
        <c:axId val="1364384448"/>
      </c:barChart>
      <c:catAx>
        <c:axId val="1364386608"/>
        <c:scaling>
          <c:orientation val="maxMin"/>
        </c:scaling>
        <c:delete val="0"/>
        <c:axPos val="l"/>
        <c:numFmt formatCode="General" sourceLinked="1"/>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1364384448"/>
        <c:crosses val="autoZero"/>
        <c:auto val="1"/>
        <c:lblAlgn val="ctr"/>
        <c:lblOffset val="100"/>
        <c:noMultiLvlLbl val="0"/>
      </c:catAx>
      <c:valAx>
        <c:axId val="1364384448"/>
        <c:scaling>
          <c:orientation val="minMax"/>
        </c:scaling>
        <c:delete val="1"/>
        <c:axPos val="t"/>
        <c:numFmt formatCode="_-* #,##0.00_-;\-* #,##0.00_-;_-* &quot;-&quot;??_-;_-@_-" sourceLinked="1"/>
        <c:majorTickMark val="none"/>
        <c:minorTickMark val="none"/>
        <c:tickLblPos val="nextTo"/>
        <c:crossAx val="1364386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'SADC comparison'!$D$22:$D$23</c:f>
              <c:strCache>
                <c:ptCount val="2"/>
                <c:pt idx="0">
                  <c:v>Females</c:v>
                </c:pt>
                <c:pt idx="1">
                  <c:v>Males</c:v>
                </c:pt>
              </c:strCache>
            </c:strRef>
          </c:cat>
          <c:val>
            <c:numRef>
              <c:f>'SADC comparison'!$E$22:$E$23</c:f>
              <c:numCache>
                <c:formatCode>General</c:formatCode>
                <c:ptCount val="2"/>
                <c:pt idx="0" formatCode="_-* #,##0.00_-;\-* #,##0.00_-;_-* &quot;-&quot;??_-;_-@_-">
                  <c:v>19.899999999999999</c:v>
                </c:pt>
                <c:pt idx="1">
                  <c:v>21.5</c:v>
                </c:pt>
              </c:numCache>
            </c:numRef>
          </c:val>
          <c:extLst>
            <c:ext xmlns:c16="http://schemas.microsoft.com/office/drawing/2014/chart" uri="{C3380CC4-5D6E-409C-BE32-E72D297353CC}">
              <c16:uniqueId val="{00000000-6DDC-4BCF-8466-5756C06B3BB7}"/>
            </c:ext>
          </c:extLst>
        </c:ser>
        <c:dLbls>
          <c:showLegendKey val="0"/>
          <c:showVal val="0"/>
          <c:showCatName val="0"/>
          <c:showSerName val="0"/>
          <c:showPercent val="0"/>
          <c:showBubbleSize val="0"/>
        </c:dLbls>
        <c:gapWidth val="50"/>
        <c:axId val="1364386608"/>
        <c:axId val="1364384448"/>
      </c:barChart>
      <c:catAx>
        <c:axId val="1364386608"/>
        <c:scaling>
          <c:orientation val="maxMin"/>
        </c:scaling>
        <c:delete val="0"/>
        <c:axPos val="l"/>
        <c:numFmt formatCode="General" sourceLinked="1"/>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1364384448"/>
        <c:crosses val="autoZero"/>
        <c:auto val="1"/>
        <c:lblAlgn val="ctr"/>
        <c:lblOffset val="100"/>
        <c:noMultiLvlLbl val="0"/>
      </c:catAx>
      <c:valAx>
        <c:axId val="1364384448"/>
        <c:scaling>
          <c:orientation val="minMax"/>
        </c:scaling>
        <c:delete val="1"/>
        <c:axPos val="t"/>
        <c:numFmt formatCode="_-* #,##0.00_-;\-* #,##0.00_-;_-* &quot;-&quot;??_-;_-@_-" sourceLinked="1"/>
        <c:majorTickMark val="none"/>
        <c:minorTickMark val="none"/>
        <c:tickLblPos val="nextTo"/>
        <c:crossAx val="13643866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'SADC comparison'!$J$1</c:f>
              <c:strCache>
                <c:ptCount val="1"/>
                <c:pt idx="0">
                  <c:v>Sum of Value</c:v>
                </c:pt>
              </c:strCache>
            </c:strRef>
          </c:tx>
          <c:spPr>
            <a:solidFill>
              <a:schemeClr val="accent1"/>
            </a:solidFill>
            <a:ln>
              <a:noFill/>
            </a:ln>
            <a:effectLst/>
          </c:spPr>
          <c:invertIfNegative val="0"/>
          <c:dLbls>
            <c:numFmt formatCode="#\ ###;\ \-\ #\ ###;"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'SADC comparison'!$I$2:$I$16</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cat>
          <c:val>
            <c:numRef>
              <c:f>'SADC comparison'!$J$2:$J$16</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46A9-42AE-A63A-545455D26F48}"/>
            </c:ext>
          </c:extLst>
        </c:ser>
        <c:dLbls>
          <c:showLegendKey val="0"/>
          <c:showVal val="0"/>
          <c:showCatName val="0"/>
          <c:showSerName val="0"/>
          <c:showPercent val="0"/>
          <c:showBubbleSize val="0"/>
        </c:dLbls>
        <c:gapWidth val="50"/>
        <c:overlap val="-27"/>
        <c:axId val="1162340936"/>
        <c:axId val="1162333736"/>
      </c:barChart>
      <c:catAx>
        <c:axId val="1162340936"/>
        <c:scaling>
          <c:orientation val="minMax"/>
        </c:scaling>
        <c:delete val="0"/>
        <c:axPos val="b"/>
        <c:numFmt formatCode="General" sourceLinked="1"/>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162333736"/>
        <c:crosses val="autoZero"/>
        <c:auto val="1"/>
        <c:lblAlgn val="ctr"/>
        <c:lblOffset val="100"/>
        <c:noMultiLvlLbl val="0"/>
      </c:catAx>
      <c:valAx>
        <c:axId val="1162333736"/>
        <c:scaling>
          <c:orientation val="minMax"/>
        </c:scaling>
        <c:delete val="1"/>
        <c:axPos val="l"/>
        <c:numFmt formatCode="General" sourceLinked="1"/>
        <c:majorTickMark val="out"/>
        <c:minorTickMark val="none"/>
        <c:tickLblPos val="nextTo"/>
        <c:crossAx val="1162340936"/>
        <c:crosses val="autoZero"/>
        <c:crossBetween val="between"/>
      </c:valAx>
      <c:spPr>
        <a:solidFill>
          <a:schemeClr val="bg1">
            <a:alpha val="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3.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0.emf"/><Relationship Id="rId6" Type="http://schemas.openxmlformats.org/officeDocument/2006/relationships/chart" Target="../charts/chart3.xml"/><Relationship Id="rId5" Type="http://schemas.openxmlformats.org/officeDocument/2006/relationships/image" Target="../media/image11.png"/><Relationship Id="rId4" Type="http://schemas.openxmlformats.org/officeDocument/2006/relationships/chart" Target="../charts/chart2.xml"/></Relationships>
</file>

<file path=xl/drawings/_rels/drawing5.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18" Type="http://schemas.openxmlformats.org/officeDocument/2006/relationships/image" Target="../media/image11.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17" Type="http://schemas.openxmlformats.org/officeDocument/2006/relationships/image" Target="../media/image6.emf"/><Relationship Id="rId2" Type="http://schemas.openxmlformats.org/officeDocument/2006/relationships/image" Target="../media/image14.png"/><Relationship Id="rId16" Type="http://schemas.openxmlformats.org/officeDocument/2006/relationships/image" Target="../media/image28.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jpeg"/><Relationship Id="rId5" Type="http://schemas.openxmlformats.org/officeDocument/2006/relationships/image" Target="../media/image17.png"/><Relationship Id="rId15" Type="http://schemas.openxmlformats.org/officeDocument/2006/relationships/image" Target="../media/image27.png"/><Relationship Id="rId10" Type="http://schemas.openxmlformats.org/officeDocument/2006/relationships/image" Target="../media/image22.png"/><Relationship Id="rId4" Type="http://schemas.openxmlformats.org/officeDocument/2006/relationships/image" Target="../media/image16.jpg"/><Relationship Id="rId9" Type="http://schemas.openxmlformats.org/officeDocument/2006/relationships/image" Target="../media/image21.png"/><Relationship Id="rId14" Type="http://schemas.openxmlformats.org/officeDocument/2006/relationships/image" Target="../media/image2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2</xdr:col>
      <xdr:colOff>1225023</xdr:colOff>
      <xdr:row>43</xdr:row>
      <xdr:rowOff>26988</xdr:rowOff>
    </xdr:from>
    <xdr:to>
      <xdr:col>6</xdr:col>
      <xdr:colOff>60962</xdr:colOff>
      <xdr:row>50</xdr:row>
      <xdr:rowOff>63502</xdr:rowOff>
    </xdr:to>
    <mc:AlternateContent xmlns:mc="http://schemas.openxmlformats.org/markup-compatibility/2006" xmlns:a14="http://schemas.microsoft.com/office/drawing/2010/main">
      <mc:Choice Requires="a14">
        <xdr:graphicFrame macro="">
          <xdr:nvGraphicFramePr>
            <xdr:cNvPr id="2" name="Language 2">
              <a:extLst>
                <a:ext uri="{FF2B5EF4-FFF2-40B4-BE49-F238E27FC236}">
                  <a16:creationId xmlns:a16="http://schemas.microsoft.com/office/drawing/2014/main" id="{8BCB55BB-BEAF-4DC4-97A7-A7FEA8EAC9E7}"/>
                </a:ext>
              </a:extLst>
            </xdr:cNvPr>
            <xdr:cNvGraphicFramePr/>
          </xdr:nvGraphicFramePr>
          <xdr:xfrm>
            <a:off x="0" y="0"/>
            <a:ext cx="0" cy="0"/>
          </xdr:xfrm>
          <a:graphic>
            <a:graphicData uri="http://schemas.microsoft.com/office/drawing/2010/slicer">
              <sle:slicer xmlns:sle="http://schemas.microsoft.com/office/drawing/2010/slicer" name="Language 2"/>
            </a:graphicData>
          </a:graphic>
        </xdr:graphicFrame>
      </mc:Choice>
      <mc:Fallback xmlns="">
        <xdr:sp macro="" textlink="">
          <xdr:nvSpPr>
            <xdr:cNvPr id="0" name=""/>
            <xdr:cNvSpPr>
              <a:spLocks noTextEdit="1"/>
            </xdr:cNvSpPr>
          </xdr:nvSpPr>
          <xdr:spPr>
            <a:xfrm>
              <a:off x="3518961" y="10544176"/>
              <a:ext cx="1834091" cy="13017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52388</xdr:colOff>
      <xdr:row>16</xdr:row>
      <xdr:rowOff>165100</xdr:rowOff>
    </xdr:from>
    <xdr:to>
      <xdr:col>0</xdr:col>
      <xdr:colOff>1891983</xdr:colOff>
      <xdr:row>37</xdr:row>
      <xdr:rowOff>62757</xdr:rowOff>
    </xdr:to>
    <mc:AlternateContent xmlns:mc="http://schemas.openxmlformats.org/markup-compatibility/2006" xmlns:a14="http://schemas.microsoft.com/office/drawing/2010/main">
      <mc:Choice Requires="a14">
        <xdr:graphicFrame macro="">
          <xdr:nvGraphicFramePr>
            <xdr:cNvPr id="3" name="Country 1">
              <a:extLst>
                <a:ext uri="{FF2B5EF4-FFF2-40B4-BE49-F238E27FC236}">
                  <a16:creationId xmlns:a16="http://schemas.microsoft.com/office/drawing/2014/main" id="{E6332685-AA0F-4B2D-8011-CD3C121D0D59}"/>
                </a:ext>
              </a:extLst>
            </xdr:cNvPr>
            <xdr:cNvGraphicFramePr/>
          </xdr:nvGraphicFramePr>
          <xdr:xfrm>
            <a:off x="0" y="0"/>
            <a:ext cx="0" cy="0"/>
          </xdr:xfrm>
          <a:graphic>
            <a:graphicData uri="http://schemas.microsoft.com/office/drawing/2010/slicer">
              <sle:slicer xmlns:sle="http://schemas.microsoft.com/office/drawing/2010/slicer" name="Country 1"/>
            </a:graphicData>
          </a:graphic>
        </xdr:graphicFrame>
      </mc:Choice>
      <mc:Fallback xmlns="">
        <xdr:sp macro="" textlink="">
          <xdr:nvSpPr>
            <xdr:cNvPr id="0" name=""/>
            <xdr:cNvSpPr>
              <a:spLocks noTextEdit="1"/>
            </xdr:cNvSpPr>
          </xdr:nvSpPr>
          <xdr:spPr>
            <a:xfrm>
              <a:off x="52388" y="4895850"/>
              <a:ext cx="1828800" cy="4177241"/>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38100</xdr:colOff>
      <xdr:row>10</xdr:row>
      <xdr:rowOff>76200</xdr:rowOff>
    </xdr:from>
    <xdr:to>
      <xdr:col>3</xdr:col>
      <xdr:colOff>0</xdr:colOff>
      <xdr:row>12</xdr:row>
      <xdr:rowOff>99060</xdr:rowOff>
    </xdr:to>
    <xdr:sp macro="" textlink="C12">
      <xdr:nvSpPr>
        <xdr:cNvPr id="4" name="Rectangle: Rounded Corners 3">
          <a:extLst>
            <a:ext uri="{FF2B5EF4-FFF2-40B4-BE49-F238E27FC236}">
              <a16:creationId xmlns:a16="http://schemas.microsoft.com/office/drawing/2014/main" id="{C55D8029-2531-4F86-B2E0-4A14AB93D544}"/>
            </a:ext>
          </a:extLst>
        </xdr:cNvPr>
        <xdr:cNvSpPr/>
      </xdr:nvSpPr>
      <xdr:spPr>
        <a:xfrm>
          <a:off x="2332038" y="4283075"/>
          <a:ext cx="1279525" cy="507048"/>
        </a:xfrm>
        <a:prstGeom prst="roundRect">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A64FEF6-B287-4182-9B51-CB9709122D82}" type="TxLink">
            <a:rPr lang="en-US" sz="1400" b="0" i="0" u="none" strike="noStrike">
              <a:solidFill>
                <a:schemeClr val="bg1"/>
              </a:solidFill>
              <a:latin typeface="Calibri"/>
              <a:cs typeface="Calibri"/>
            </a:rPr>
            <a:pPr algn="ctr"/>
            <a:t>73%</a:t>
          </a:fld>
          <a:endParaRPr lang="en-GB" sz="1100">
            <a:solidFill>
              <a:schemeClr val="bg1"/>
            </a:solidFill>
          </a:endParaRPr>
        </a:p>
      </xdr:txBody>
    </xdr:sp>
    <xdr:clientData/>
  </xdr:twoCellAnchor>
  <xdr:twoCellAnchor>
    <xdr:from>
      <xdr:col>5</xdr:col>
      <xdr:colOff>112448</xdr:colOff>
      <xdr:row>10</xdr:row>
      <xdr:rowOff>76200</xdr:rowOff>
    </xdr:from>
    <xdr:to>
      <xdr:col>6</xdr:col>
      <xdr:colOff>34661</xdr:colOff>
      <xdr:row>12</xdr:row>
      <xdr:rowOff>99060</xdr:rowOff>
    </xdr:to>
    <xdr:sp macro="" textlink="F12">
      <xdr:nvSpPr>
        <xdr:cNvPr id="5" name="Rectangle: Rounded Corners 4">
          <a:extLst>
            <a:ext uri="{FF2B5EF4-FFF2-40B4-BE49-F238E27FC236}">
              <a16:creationId xmlns:a16="http://schemas.microsoft.com/office/drawing/2014/main" id="{66F17081-0F4B-455B-90AF-2A955A799705}"/>
            </a:ext>
          </a:extLst>
        </xdr:cNvPr>
        <xdr:cNvSpPr/>
      </xdr:nvSpPr>
      <xdr:spPr>
        <a:xfrm>
          <a:off x="4041511" y="4283075"/>
          <a:ext cx="1279525" cy="507048"/>
        </a:xfrm>
        <a:prstGeom prst="roundRect">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A4373F5-7550-4470-8125-93D24EF90508}" type="TxLink">
            <a:rPr lang="en-US" sz="1400" b="0" i="0" u="none" strike="noStrike">
              <a:solidFill>
                <a:schemeClr val="bg1"/>
              </a:solidFill>
              <a:latin typeface="Calibri"/>
              <a:cs typeface="Calibri"/>
            </a:rPr>
            <a:pPr algn="ctr"/>
            <a:t>93%</a:t>
          </a:fld>
          <a:endParaRPr lang="en-GB" sz="1100">
            <a:solidFill>
              <a:schemeClr val="bg1"/>
            </a:solidFill>
          </a:endParaRPr>
        </a:p>
      </xdr:txBody>
    </xdr:sp>
    <xdr:clientData/>
  </xdr:twoCellAnchor>
  <xdr:twoCellAnchor>
    <xdr:from>
      <xdr:col>8</xdr:col>
      <xdr:colOff>123296</xdr:colOff>
      <xdr:row>10</xdr:row>
      <xdr:rowOff>76200</xdr:rowOff>
    </xdr:from>
    <xdr:to>
      <xdr:col>9</xdr:col>
      <xdr:colOff>43921</xdr:colOff>
      <xdr:row>12</xdr:row>
      <xdr:rowOff>99060</xdr:rowOff>
    </xdr:to>
    <xdr:sp macro="" textlink="I12">
      <xdr:nvSpPr>
        <xdr:cNvPr id="6" name="Rectangle: Rounded Corners 5">
          <a:extLst>
            <a:ext uri="{FF2B5EF4-FFF2-40B4-BE49-F238E27FC236}">
              <a16:creationId xmlns:a16="http://schemas.microsoft.com/office/drawing/2014/main" id="{7C034C3F-47EE-4F05-BA21-CDA6507E9469}"/>
            </a:ext>
          </a:extLst>
        </xdr:cNvPr>
        <xdr:cNvSpPr/>
      </xdr:nvSpPr>
      <xdr:spPr>
        <a:xfrm>
          <a:off x="5750984" y="4283075"/>
          <a:ext cx="1277937" cy="507048"/>
        </a:xfrm>
        <a:prstGeom prst="roundRect">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AD87545-9211-49BF-BF44-FEA7C48205C3}" type="TxLink">
            <a:rPr lang="en-US" sz="1400" b="0" i="0" u="none" strike="noStrike">
              <a:solidFill>
                <a:schemeClr val="bg1"/>
              </a:solidFill>
              <a:latin typeface="Calibri"/>
              <a:cs typeface="Calibri"/>
            </a:rPr>
            <a:pPr algn="ctr"/>
            <a:t>67%</a:t>
          </a:fld>
          <a:endParaRPr lang="en-GB" sz="1100">
            <a:solidFill>
              <a:schemeClr val="bg1"/>
            </a:solidFill>
          </a:endParaRPr>
        </a:p>
      </xdr:txBody>
    </xdr:sp>
    <xdr:clientData/>
  </xdr:twoCellAnchor>
  <xdr:twoCellAnchor>
    <xdr:from>
      <xdr:col>11</xdr:col>
      <xdr:colOff>148431</xdr:colOff>
      <xdr:row>10</xdr:row>
      <xdr:rowOff>76200</xdr:rowOff>
    </xdr:from>
    <xdr:to>
      <xdr:col>12</xdr:col>
      <xdr:colOff>70644</xdr:colOff>
      <xdr:row>12</xdr:row>
      <xdr:rowOff>99060</xdr:rowOff>
    </xdr:to>
    <xdr:sp macro="" textlink="L12">
      <xdr:nvSpPr>
        <xdr:cNvPr id="7" name="Rectangle: Rounded Corners 6">
          <a:extLst>
            <a:ext uri="{FF2B5EF4-FFF2-40B4-BE49-F238E27FC236}">
              <a16:creationId xmlns:a16="http://schemas.microsoft.com/office/drawing/2014/main" id="{070B7A62-DF87-4B80-8F34-62B8DB473F92}"/>
            </a:ext>
          </a:extLst>
        </xdr:cNvPr>
        <xdr:cNvSpPr/>
      </xdr:nvSpPr>
      <xdr:spPr>
        <a:xfrm>
          <a:off x="7458869" y="4283075"/>
          <a:ext cx="1279525" cy="507048"/>
        </a:xfrm>
        <a:prstGeom prst="roundRect">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6DDCD5F-0B11-4BF1-B199-D36A214D2BE4}" type="TxLink">
            <a:rPr lang="en-US" sz="1400" b="0" i="0" u="none" strike="noStrike">
              <a:solidFill>
                <a:schemeClr val="bg1"/>
              </a:solidFill>
              <a:latin typeface="Calibri"/>
              <a:cs typeface="Calibri"/>
            </a:rPr>
            <a:pPr algn="ctr"/>
            <a:t>100%</a:t>
          </a:fld>
          <a:endParaRPr lang="en-GB" sz="1100">
            <a:solidFill>
              <a:schemeClr val="bg1"/>
            </a:solidFill>
          </a:endParaRPr>
        </a:p>
      </xdr:txBody>
    </xdr:sp>
    <xdr:clientData/>
  </xdr:twoCellAnchor>
  <xdr:twoCellAnchor>
    <xdr:from>
      <xdr:col>14</xdr:col>
      <xdr:colOff>111654</xdr:colOff>
      <xdr:row>10</xdr:row>
      <xdr:rowOff>76200</xdr:rowOff>
    </xdr:from>
    <xdr:to>
      <xdr:col>15</xdr:col>
      <xdr:colOff>33867</xdr:colOff>
      <xdr:row>12</xdr:row>
      <xdr:rowOff>99060</xdr:rowOff>
    </xdr:to>
    <xdr:sp macro="" textlink="O12">
      <xdr:nvSpPr>
        <xdr:cNvPr id="8" name="Rectangle: Rounded Corners 7">
          <a:extLst>
            <a:ext uri="{FF2B5EF4-FFF2-40B4-BE49-F238E27FC236}">
              <a16:creationId xmlns:a16="http://schemas.microsoft.com/office/drawing/2014/main" id="{EC2746BF-50A1-4FA7-8F43-F156E9A036B3}"/>
            </a:ext>
          </a:extLst>
        </xdr:cNvPr>
        <xdr:cNvSpPr/>
      </xdr:nvSpPr>
      <xdr:spPr>
        <a:xfrm>
          <a:off x="9168342" y="4283075"/>
          <a:ext cx="1279525" cy="507048"/>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CDCD468-69EE-424D-B7B7-6461BC2AACCB}" type="TxLink">
            <a:rPr lang="en-US" sz="1400" b="0" i="0" u="none" strike="noStrike">
              <a:solidFill>
                <a:srgbClr val="000000"/>
              </a:solidFill>
              <a:latin typeface="Calibri"/>
              <a:cs typeface="Calibri"/>
            </a:rPr>
            <a:pPr algn="ctr"/>
            <a:t>53%</a:t>
          </a:fld>
          <a:endParaRPr lang="en-GB" sz="1100">
            <a:solidFill>
              <a:schemeClr val="bg1"/>
            </a:solidFill>
          </a:endParaRPr>
        </a:p>
      </xdr:txBody>
    </xdr:sp>
    <xdr:clientData/>
  </xdr:twoCellAnchor>
  <xdr:twoCellAnchor>
    <xdr:from>
      <xdr:col>17</xdr:col>
      <xdr:colOff>82815</xdr:colOff>
      <xdr:row>10</xdr:row>
      <xdr:rowOff>76200</xdr:rowOff>
    </xdr:from>
    <xdr:to>
      <xdr:col>18</xdr:col>
      <xdr:colOff>5027</xdr:colOff>
      <xdr:row>12</xdr:row>
      <xdr:rowOff>99060</xdr:rowOff>
    </xdr:to>
    <xdr:sp macro="" textlink="R12">
      <xdr:nvSpPr>
        <xdr:cNvPr id="9" name="Rectangle: Rounded Corners 8">
          <a:extLst>
            <a:ext uri="{FF2B5EF4-FFF2-40B4-BE49-F238E27FC236}">
              <a16:creationId xmlns:a16="http://schemas.microsoft.com/office/drawing/2014/main" id="{C61BB998-EE05-4273-B9BF-A7BA78DF16B9}"/>
            </a:ext>
          </a:extLst>
        </xdr:cNvPr>
        <xdr:cNvSpPr/>
      </xdr:nvSpPr>
      <xdr:spPr>
        <a:xfrm>
          <a:off x="10877815" y="4283075"/>
          <a:ext cx="1279525" cy="507048"/>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EAF4CEB-E418-4CD8-9947-9A0A3C9DE578}" type="TxLink">
            <a:rPr lang="en-US" sz="1400" b="0" i="0" u="none" strike="noStrike">
              <a:solidFill>
                <a:srgbClr val="000000"/>
              </a:solidFill>
              <a:latin typeface="Calibri"/>
              <a:cs typeface="Calibri"/>
            </a:rPr>
            <a:pPr algn="ctr"/>
            <a:t>53%</a:t>
          </a:fld>
          <a:endParaRPr lang="en-GB" sz="1100">
            <a:solidFill>
              <a:schemeClr val="bg1"/>
            </a:solidFill>
          </a:endParaRPr>
        </a:p>
      </xdr:txBody>
    </xdr:sp>
    <xdr:clientData/>
  </xdr:twoCellAnchor>
  <xdr:twoCellAnchor>
    <xdr:from>
      <xdr:col>20</xdr:col>
      <xdr:colOff>38099</xdr:colOff>
      <xdr:row>10</xdr:row>
      <xdr:rowOff>76200</xdr:rowOff>
    </xdr:from>
    <xdr:to>
      <xdr:col>20</xdr:col>
      <xdr:colOff>1317624</xdr:colOff>
      <xdr:row>12</xdr:row>
      <xdr:rowOff>99060</xdr:rowOff>
    </xdr:to>
    <xdr:sp macro="" textlink="U12">
      <xdr:nvSpPr>
        <xdr:cNvPr id="10" name="Rectangle: Rounded Corners 9">
          <a:extLst>
            <a:ext uri="{FF2B5EF4-FFF2-40B4-BE49-F238E27FC236}">
              <a16:creationId xmlns:a16="http://schemas.microsoft.com/office/drawing/2014/main" id="{6F667CDE-88A6-469D-96A6-1D7376C0B8EA}"/>
            </a:ext>
          </a:extLst>
        </xdr:cNvPr>
        <xdr:cNvSpPr/>
      </xdr:nvSpPr>
      <xdr:spPr>
        <a:xfrm>
          <a:off x="12587287" y="4283075"/>
          <a:ext cx="1279525" cy="507048"/>
        </a:xfrm>
        <a:prstGeom prst="roundRect">
          <a:avLst/>
        </a:prstGeom>
        <a:solidFill>
          <a:srgbClr val="008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EF03223-647F-4A9F-B7CD-2920C50E23F6}" type="TxLink">
            <a:rPr lang="en-US" sz="1400" b="0" i="0" u="none" strike="noStrike">
              <a:solidFill>
                <a:schemeClr val="bg1"/>
              </a:solidFill>
              <a:latin typeface="Calibri"/>
              <a:cs typeface="Calibri"/>
            </a:rPr>
            <a:pPr algn="ctr"/>
            <a:t>67%</a:t>
          </a:fld>
          <a:endParaRPr lang="en-GB" sz="110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63501</xdr:colOff>
      <xdr:row>0</xdr:row>
      <xdr:rowOff>50800</xdr:rowOff>
    </xdr:from>
    <xdr:to>
      <xdr:col>1</xdr:col>
      <xdr:colOff>2223501</xdr:colOff>
      <xdr:row>1</xdr:row>
      <xdr:rowOff>20050</xdr:rowOff>
    </xdr:to>
    <xdr:pic>
      <xdr:nvPicPr>
        <xdr:cNvPr id="2" name="Picture 1">
          <a:extLst>
            <a:ext uri="{FF2B5EF4-FFF2-40B4-BE49-F238E27FC236}">
              <a16:creationId xmlns:a16="http://schemas.microsoft.com/office/drawing/2014/main" id="{C8EB3F9C-50AD-4380-A3EA-C1D8E9CACA5D}"/>
            </a:ext>
          </a:extLst>
        </xdr:cNvPr>
        <xdr:cNvPicPr>
          <a:picLocks/>
        </xdr:cNvPicPr>
      </xdr:nvPicPr>
      <xdr:blipFill rotWithShape="1">
        <a:blip xmlns:r="http://schemas.openxmlformats.org/officeDocument/2006/relationships" r:embed="rId1"/>
        <a:srcRect r="74382"/>
        <a:stretch/>
      </xdr:blipFill>
      <xdr:spPr>
        <a:xfrm>
          <a:off x="238126" y="50800"/>
          <a:ext cx="2160000" cy="2160000"/>
        </a:xfrm>
        <a:prstGeom prst="rect">
          <a:avLst/>
        </a:prstGeom>
      </xdr:spPr>
    </xdr:pic>
    <xdr:clientData/>
  </xdr:twoCellAnchor>
  <xdr:twoCellAnchor editAs="oneCell">
    <xdr:from>
      <xdr:col>16</xdr:col>
      <xdr:colOff>570500</xdr:colOff>
      <xdr:row>0</xdr:row>
      <xdr:rowOff>1</xdr:rowOff>
    </xdr:from>
    <xdr:to>
      <xdr:col>21</xdr:col>
      <xdr:colOff>0</xdr:colOff>
      <xdr:row>0</xdr:row>
      <xdr:rowOff>2160001</xdr:rowOff>
    </xdr:to>
    <xdr:pic>
      <xdr:nvPicPr>
        <xdr:cNvPr id="3" name="Picture 2" descr="A colorful square&#10;&#10;Description automatically generated with medium confidence">
          <a:extLst>
            <a:ext uri="{FF2B5EF4-FFF2-40B4-BE49-F238E27FC236}">
              <a16:creationId xmlns:a16="http://schemas.microsoft.com/office/drawing/2014/main" id="{60133ED6-1A82-4261-949E-9C7A0C56AB8F}"/>
            </a:ext>
          </a:extLst>
        </xdr:cNvPr>
        <xdr:cNvPicPr>
          <a:picLocks/>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654"/>
        <a:stretch/>
      </xdr:blipFill>
      <xdr:spPr>
        <a:xfrm>
          <a:off x="26621375" y="1"/>
          <a:ext cx="2160000" cy="216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1581150</xdr:colOff>
          <xdr:row>14</xdr:row>
          <xdr:rowOff>119064</xdr:rowOff>
        </xdr:from>
        <xdr:to>
          <xdr:col>22</xdr:col>
          <xdr:colOff>5011419</xdr:colOff>
          <xdr:row>34</xdr:row>
          <xdr:rowOff>22225</xdr:rowOff>
        </xdr:to>
        <xdr:pic>
          <xdr:nvPicPr>
            <xdr:cNvPr id="11" name="Picture 10">
              <a:extLst>
                <a:ext uri="{FF2B5EF4-FFF2-40B4-BE49-F238E27FC236}">
                  <a16:creationId xmlns:a16="http://schemas.microsoft.com/office/drawing/2014/main" id="{A5417984-92A5-C0FA-95DB-DC580D7618CD}"/>
                </a:ext>
              </a:extLst>
            </xdr:cNvPr>
            <xdr:cNvPicPr>
              <a:picLocks noChangeAspect="1" noChangeArrowheads="1"/>
              <a:extLst>
                <a:ext uri="{84589F7E-364E-4C9E-8A38-B11213B215E9}">
                  <a14:cameraTool cellRange="'Highlights box'!$A$9:$V$14" spid="_x0000_s11013"/>
                </a:ext>
              </a:extLst>
            </xdr:cNvPicPr>
          </xdr:nvPicPr>
          <xdr:blipFill>
            <a:blip xmlns:r="http://schemas.openxmlformats.org/officeDocument/2006/relationships" r:embed="rId1"/>
            <a:srcRect/>
            <a:stretch>
              <a:fillRect/>
            </a:stretch>
          </xdr:blipFill>
          <xdr:spPr bwMode="auto">
            <a:xfrm>
              <a:off x="5772150" y="8043864"/>
              <a:ext cx="26690319" cy="371316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23</xdr:col>
      <xdr:colOff>525586</xdr:colOff>
      <xdr:row>0</xdr:row>
      <xdr:rowOff>0</xdr:rowOff>
    </xdr:from>
    <xdr:to>
      <xdr:col>27</xdr:col>
      <xdr:colOff>102200</xdr:colOff>
      <xdr:row>1</xdr:row>
      <xdr:rowOff>2272030</xdr:rowOff>
    </xdr:to>
    <xdr:pic>
      <xdr:nvPicPr>
        <xdr:cNvPr id="2" name="Picture 1" descr="A colorful square&#10;&#10;Description automatically generated with medium confidence">
          <a:extLst>
            <a:ext uri="{FF2B5EF4-FFF2-40B4-BE49-F238E27FC236}">
              <a16:creationId xmlns:a16="http://schemas.microsoft.com/office/drawing/2014/main" id="{4C2778CC-85F4-4D60-97BD-FF0EA606F656}"/>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9924" b="89695" l="77888" r="97610">
                      <a14:foregroundMark x1="78785" y1="65649" x2="78785" y2="65649"/>
                      <a14:foregroundMark x1="77888" y1="67176" x2="77888" y2="67176"/>
                      <a14:foregroundMark x1="86753" y1="19847" x2="86753" y2="19847"/>
                      <a14:foregroundMark x1="91633" y1="22137" x2="91633" y2="22137"/>
                    </a14:backgroundRemoval>
                  </a14:imgEffect>
                </a14:imgLayer>
              </a14:imgProps>
            </a:ext>
            <a:ext uri="{28A0092B-C50C-407E-A947-70E740481C1C}">
              <a14:useLocalDpi xmlns:a14="http://schemas.microsoft.com/office/drawing/2010/main" val="0"/>
            </a:ext>
          </a:extLst>
        </a:blip>
        <a:srcRect l="76654"/>
        <a:stretch/>
      </xdr:blipFill>
      <xdr:spPr>
        <a:xfrm>
          <a:off x="31667256" y="182880"/>
          <a:ext cx="2296319" cy="2425065"/>
        </a:xfrm>
        <a:prstGeom prst="rect">
          <a:avLst/>
        </a:prstGeom>
      </xdr:spPr>
    </xdr:pic>
    <xdr:clientData/>
  </xdr:twoCellAnchor>
  <xdr:twoCellAnchor editAs="oneCell">
    <xdr:from>
      <xdr:col>21</xdr:col>
      <xdr:colOff>572811</xdr:colOff>
      <xdr:row>5</xdr:row>
      <xdr:rowOff>250604</xdr:rowOff>
    </xdr:from>
    <xdr:to>
      <xdr:col>23</xdr:col>
      <xdr:colOff>20861</xdr:colOff>
      <xdr:row>6</xdr:row>
      <xdr:rowOff>1089045</xdr:rowOff>
    </xdr:to>
    <xdr:sp macro="" textlink="">
      <xdr:nvSpPr>
        <xdr:cNvPr id="3" name="Rectangle: Rounded Corners 2">
          <a:extLst>
            <a:ext uri="{FF2B5EF4-FFF2-40B4-BE49-F238E27FC236}">
              <a16:creationId xmlns:a16="http://schemas.microsoft.com/office/drawing/2014/main" id="{CD392BE7-9291-440A-99C5-E691B15818F8}"/>
            </a:ext>
          </a:extLst>
        </xdr:cNvPr>
        <xdr:cNvSpPr/>
      </xdr:nvSpPr>
      <xdr:spPr>
        <a:xfrm>
          <a:off x="27795261" y="3755804"/>
          <a:ext cx="5448800" cy="2229091"/>
        </a:xfrm>
        <a:prstGeom prst="roundRect">
          <a:avLst>
            <a:gd name="adj" fmla="val 19514"/>
          </a:avLst>
        </a:prstGeom>
        <a:solidFill>
          <a:schemeClr val="bg1">
            <a:lumMod val="75000"/>
            <a:alpha val="36078"/>
          </a:schemeClr>
        </a:solidFill>
        <a:ln w="168275">
          <a:solidFill>
            <a:srgbClr val="000066"/>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17</xdr:col>
      <xdr:colOff>802</xdr:colOff>
      <xdr:row>5</xdr:row>
      <xdr:rowOff>252616</xdr:rowOff>
    </xdr:from>
    <xdr:to>
      <xdr:col>18</xdr:col>
      <xdr:colOff>137506</xdr:colOff>
      <xdr:row>6</xdr:row>
      <xdr:rowOff>1126494</xdr:rowOff>
    </xdr:to>
    <xdr:sp macro="" textlink="">
      <xdr:nvSpPr>
        <xdr:cNvPr id="4" name="Rectangle: Rounded Corners 3">
          <a:extLst>
            <a:ext uri="{FF2B5EF4-FFF2-40B4-BE49-F238E27FC236}">
              <a16:creationId xmlns:a16="http://schemas.microsoft.com/office/drawing/2014/main" id="{448C5E62-F510-47C2-A981-9366A243F3B2}"/>
            </a:ext>
          </a:extLst>
        </xdr:cNvPr>
        <xdr:cNvSpPr/>
      </xdr:nvSpPr>
      <xdr:spPr>
        <a:xfrm>
          <a:off x="19946152" y="3757816"/>
          <a:ext cx="5413554" cy="2270878"/>
        </a:xfrm>
        <a:prstGeom prst="roundRect">
          <a:avLst/>
        </a:prstGeom>
        <a:solidFill>
          <a:schemeClr val="bg1">
            <a:lumMod val="75000"/>
            <a:alpha val="36078"/>
          </a:schemeClr>
        </a:solidFill>
        <a:ln w="168275">
          <a:solidFill>
            <a:srgbClr val="000066"/>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10</xdr:col>
      <xdr:colOff>251486</xdr:colOff>
      <xdr:row>5</xdr:row>
      <xdr:rowOff>257855</xdr:rowOff>
    </xdr:from>
    <xdr:to>
      <xdr:col>12</xdr:col>
      <xdr:colOff>3093</xdr:colOff>
      <xdr:row>6</xdr:row>
      <xdr:rowOff>1092200</xdr:rowOff>
    </xdr:to>
    <xdr:sp macro="" textlink="">
      <xdr:nvSpPr>
        <xdr:cNvPr id="5" name="Rectangle: Rounded Corners 4">
          <a:extLst>
            <a:ext uri="{FF2B5EF4-FFF2-40B4-BE49-F238E27FC236}">
              <a16:creationId xmlns:a16="http://schemas.microsoft.com/office/drawing/2014/main" id="{ADCEC327-6226-48A4-AA02-02BC2D225907}"/>
            </a:ext>
          </a:extLst>
        </xdr:cNvPr>
        <xdr:cNvSpPr/>
      </xdr:nvSpPr>
      <xdr:spPr>
        <a:xfrm>
          <a:off x="11910086" y="3763055"/>
          <a:ext cx="5409457" cy="2218645"/>
        </a:xfrm>
        <a:prstGeom prst="roundRect">
          <a:avLst/>
        </a:prstGeom>
        <a:solidFill>
          <a:schemeClr val="bg1">
            <a:lumMod val="75000"/>
            <a:alpha val="36078"/>
          </a:schemeClr>
        </a:solidFill>
        <a:ln w="168275">
          <a:solidFill>
            <a:srgbClr val="000066"/>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4</xdr:col>
      <xdr:colOff>202988</xdr:colOff>
      <xdr:row>5</xdr:row>
      <xdr:rowOff>100860</xdr:rowOff>
    </xdr:from>
    <xdr:to>
      <xdr:col>6</xdr:col>
      <xdr:colOff>214630</xdr:colOff>
      <xdr:row>8</xdr:row>
      <xdr:rowOff>20619</xdr:rowOff>
    </xdr:to>
    <xdr:sp macro="" textlink="">
      <xdr:nvSpPr>
        <xdr:cNvPr id="6" name="Oval 5">
          <a:extLst>
            <a:ext uri="{FF2B5EF4-FFF2-40B4-BE49-F238E27FC236}">
              <a16:creationId xmlns:a16="http://schemas.microsoft.com/office/drawing/2014/main" id="{139DEF8E-1EBB-4B1D-B48F-E24F5FA74C1E}"/>
            </a:ext>
          </a:extLst>
        </xdr:cNvPr>
        <xdr:cNvSpPr/>
      </xdr:nvSpPr>
      <xdr:spPr>
        <a:xfrm>
          <a:off x="4051088" y="3606060"/>
          <a:ext cx="5687272" cy="2972839"/>
        </a:xfrm>
        <a:prstGeom prst="ellipse">
          <a:avLst/>
        </a:prstGeom>
        <a:solidFill>
          <a:srgbClr val="FFCC00">
            <a:alpha val="35686"/>
          </a:srgbClr>
        </a:solidFill>
        <a:ln w="254000">
          <a:solidFill>
            <a:srgbClr val="EA542D"/>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102658</xdr:colOff>
      <xdr:row>1</xdr:row>
      <xdr:rowOff>31007</xdr:rowOff>
    </xdr:from>
    <xdr:to>
      <xdr:col>1</xdr:col>
      <xdr:colOff>139700</xdr:colOff>
      <xdr:row>1</xdr:row>
      <xdr:rowOff>1926696</xdr:rowOff>
    </xdr:to>
    <mc:AlternateContent xmlns:mc="http://schemas.openxmlformats.org/markup-compatibility/2006" xmlns:a14="http://schemas.microsoft.com/office/drawing/2010/main">
      <mc:Choice Requires="a14">
        <xdr:graphicFrame macro="">
          <xdr:nvGraphicFramePr>
            <xdr:cNvPr id="9" name="Language 3">
              <a:extLst>
                <a:ext uri="{FF2B5EF4-FFF2-40B4-BE49-F238E27FC236}">
                  <a16:creationId xmlns:a16="http://schemas.microsoft.com/office/drawing/2014/main" id="{AAFAF226-1486-4814-ACEF-63933F31BA1F}"/>
                </a:ext>
              </a:extLst>
            </xdr:cNvPr>
            <xdr:cNvGraphicFramePr/>
          </xdr:nvGraphicFramePr>
          <xdr:xfrm>
            <a:off x="0" y="0"/>
            <a:ext cx="0" cy="0"/>
          </xdr:xfrm>
          <a:graphic>
            <a:graphicData uri="http://schemas.microsoft.com/office/drawing/2010/slicer">
              <sle:slicer xmlns:sle="http://schemas.microsoft.com/office/drawing/2010/slicer" name="Language 3"/>
            </a:graphicData>
          </a:graphic>
        </xdr:graphicFrame>
      </mc:Choice>
      <mc:Fallback xmlns="">
        <xdr:sp macro="" textlink="">
          <xdr:nvSpPr>
            <xdr:cNvPr id="0" name=""/>
            <xdr:cNvSpPr>
              <a:spLocks noTextEdit="1"/>
            </xdr:cNvSpPr>
          </xdr:nvSpPr>
          <xdr:spPr>
            <a:xfrm>
              <a:off x="105833" y="218332"/>
              <a:ext cx="3125682" cy="188806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119062</xdr:colOff>
      <xdr:row>2</xdr:row>
      <xdr:rowOff>90487</xdr:rowOff>
    </xdr:from>
    <xdr:to>
      <xdr:col>1</xdr:col>
      <xdr:colOff>175577</xdr:colOff>
      <xdr:row>27</xdr:row>
      <xdr:rowOff>0</xdr:rowOff>
    </xdr:to>
    <mc:AlternateContent xmlns:mc="http://schemas.openxmlformats.org/markup-compatibility/2006" xmlns:a14="http://schemas.microsoft.com/office/drawing/2010/main">
      <mc:Choice Requires="a14">
        <xdr:graphicFrame macro="">
          <xdr:nvGraphicFramePr>
            <xdr:cNvPr id="10" name="Country 2">
              <a:extLst>
                <a:ext uri="{FF2B5EF4-FFF2-40B4-BE49-F238E27FC236}">
                  <a16:creationId xmlns:a16="http://schemas.microsoft.com/office/drawing/2014/main" id="{0374FBF9-7B8F-462F-9F3F-1044FF125F5A}"/>
                </a:ext>
              </a:extLst>
            </xdr:cNvPr>
            <xdr:cNvGraphicFramePr/>
          </xdr:nvGraphicFramePr>
          <xdr:xfrm>
            <a:off x="0" y="0"/>
            <a:ext cx="0" cy="0"/>
          </xdr:xfrm>
          <a:graphic>
            <a:graphicData uri="http://schemas.microsoft.com/office/drawing/2010/slicer">
              <sle:slicer xmlns:sle="http://schemas.microsoft.com/office/drawing/2010/slicer" name="Country 2"/>
            </a:graphicData>
          </a:graphic>
        </xdr:graphicFrame>
      </mc:Choice>
      <mc:Fallback xmlns="">
        <xdr:sp macro="" textlink="">
          <xdr:nvSpPr>
            <xdr:cNvPr id="0" name=""/>
            <xdr:cNvSpPr>
              <a:spLocks noTextEdit="1"/>
            </xdr:cNvSpPr>
          </xdr:nvSpPr>
          <xdr:spPr>
            <a:xfrm>
              <a:off x="122237" y="2635250"/>
              <a:ext cx="3154680" cy="7439026"/>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96639</xdr:colOff>
      <xdr:row>41</xdr:row>
      <xdr:rowOff>180455</xdr:rowOff>
    </xdr:from>
    <xdr:to>
      <xdr:col>7</xdr:col>
      <xdr:colOff>568657</xdr:colOff>
      <xdr:row>49</xdr:row>
      <xdr:rowOff>95250</xdr:rowOff>
    </xdr:to>
    <xdr:graphicFrame macro="">
      <xdr:nvGraphicFramePr>
        <xdr:cNvPr id="12" name="Chart 11">
          <a:extLst>
            <a:ext uri="{FF2B5EF4-FFF2-40B4-BE49-F238E27FC236}">
              <a16:creationId xmlns:a16="http://schemas.microsoft.com/office/drawing/2014/main" id="{68A1A836-40EE-4659-9C50-841A682138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22</xdr:col>
          <xdr:colOff>1144903</xdr:colOff>
          <xdr:row>61</xdr:row>
          <xdr:rowOff>419417</xdr:rowOff>
        </xdr:from>
        <xdr:to>
          <xdr:col>25</xdr:col>
          <xdr:colOff>478710</xdr:colOff>
          <xdr:row>65</xdr:row>
          <xdr:rowOff>439102</xdr:rowOff>
        </xdr:to>
        <xdr:pic>
          <xdr:nvPicPr>
            <xdr:cNvPr id="13" name="Picture 12">
              <a:extLst>
                <a:ext uri="{FF2B5EF4-FFF2-40B4-BE49-F238E27FC236}">
                  <a16:creationId xmlns:a16="http://schemas.microsoft.com/office/drawing/2014/main" id="{EF450627-6E3C-9933-C0AE-1F606C8C0B30}"/>
                </a:ext>
              </a:extLst>
            </xdr:cNvPr>
            <xdr:cNvPicPr>
              <a:picLocks noChangeAspect="1" noChangeArrowheads="1"/>
              <a:extLst>
                <a:ext uri="{84589F7E-364E-4C9E-8A38-B11213B215E9}">
                  <a14:cameraTool cellRange="'Highlights box'!$Y$17:$AC$23" spid="_x0000_s11014"/>
                </a:ext>
              </a:extLst>
            </xdr:cNvPicPr>
          </xdr:nvPicPr>
          <xdr:blipFill>
            <a:blip xmlns:r="http://schemas.openxmlformats.org/officeDocument/2006/relationships" r:embed="rId5"/>
            <a:srcRect/>
            <a:stretch>
              <a:fillRect/>
            </a:stretch>
          </xdr:blipFill>
          <xdr:spPr bwMode="auto">
            <a:xfrm>
              <a:off x="29161103" y="31940817"/>
              <a:ext cx="6301027" cy="223964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24446</xdr:colOff>
          <xdr:row>0</xdr:row>
          <xdr:rowOff>69762</xdr:rowOff>
        </xdr:from>
        <xdr:to>
          <xdr:col>5</xdr:col>
          <xdr:colOff>2763519</xdr:colOff>
          <xdr:row>1</xdr:row>
          <xdr:rowOff>2233612</xdr:rowOff>
        </xdr:to>
        <xdr:pic>
          <xdr:nvPicPr>
            <xdr:cNvPr id="7" name="Picture 6">
              <a:extLst>
                <a:ext uri="{FF2B5EF4-FFF2-40B4-BE49-F238E27FC236}">
                  <a16:creationId xmlns:a16="http://schemas.microsoft.com/office/drawing/2014/main" id="{D24DD0BD-48EF-429F-ADB4-B3246BB8AB96}"/>
                </a:ext>
              </a:extLst>
            </xdr:cNvPr>
            <xdr:cNvPicPr>
              <a:picLocks noChangeAspect="1" noChangeArrowheads="1"/>
              <a:extLst>
                <a:ext uri="{84589F7E-364E-4C9E-8A38-B11213B215E9}">
                  <a14:cameraTool cellRange="Flags" spid="_x0000_s11015"/>
                </a:ext>
              </a:extLst>
            </xdr:cNvPicPr>
          </xdr:nvPicPr>
          <xdr:blipFill>
            <a:blip xmlns:r="http://schemas.openxmlformats.org/officeDocument/2006/relationships" r:embed="rId6"/>
            <a:srcRect/>
            <a:stretch>
              <a:fillRect/>
            </a:stretch>
          </xdr:blipFill>
          <xdr:spPr bwMode="auto">
            <a:xfrm>
              <a:off x="3872546" y="69762"/>
              <a:ext cx="3137853" cy="235308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1097280</xdr:colOff>
          <xdr:row>67</xdr:row>
          <xdr:rowOff>182880</xdr:rowOff>
        </xdr:from>
        <xdr:to>
          <xdr:col>24</xdr:col>
          <xdr:colOff>101146</xdr:colOff>
          <xdr:row>72</xdr:row>
          <xdr:rowOff>23131</xdr:rowOff>
        </xdr:to>
        <xdr:pic>
          <xdr:nvPicPr>
            <xdr:cNvPr id="5" name="Picture 4">
              <a:extLst>
                <a:ext uri="{FF2B5EF4-FFF2-40B4-BE49-F238E27FC236}">
                  <a16:creationId xmlns:a16="http://schemas.microsoft.com/office/drawing/2014/main" id="{1BBB0C58-B4E5-4735-BC16-B85F0D6297D5}"/>
                </a:ext>
              </a:extLst>
            </xdr:cNvPr>
            <xdr:cNvPicPr>
              <a:picLocks noChangeAspect="1" noChangeArrowheads="1"/>
              <a:extLst>
                <a:ext uri="{84589F7E-364E-4C9E-8A38-B11213B215E9}">
                  <a14:cameraTool cellRange="'Highlights box'!$Y$17:$AC$23" spid="_x0000_s24043"/>
                </a:ext>
              </a:extLst>
            </xdr:cNvPicPr>
          </xdr:nvPicPr>
          <xdr:blipFill>
            <a:blip xmlns:r="http://schemas.openxmlformats.org/officeDocument/2006/relationships" r:embed="rId1"/>
            <a:srcRect/>
            <a:stretch>
              <a:fillRect/>
            </a:stretch>
          </xdr:blipFill>
          <xdr:spPr bwMode="auto">
            <a:xfrm>
              <a:off x="24862155" y="23233380"/>
              <a:ext cx="5089071" cy="175985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23</xdr:col>
      <xdr:colOff>427161</xdr:colOff>
      <xdr:row>1</xdr:row>
      <xdr:rowOff>71437</xdr:rowOff>
    </xdr:from>
    <xdr:to>
      <xdr:col>27</xdr:col>
      <xdr:colOff>2505</xdr:colOff>
      <xdr:row>2</xdr:row>
      <xdr:rowOff>99800</xdr:rowOff>
    </xdr:to>
    <xdr:pic>
      <xdr:nvPicPr>
        <xdr:cNvPr id="7" name="Picture 6" descr="A colorful square&#10;&#10;Description automatically generated with medium confidence">
          <a:extLst>
            <a:ext uri="{FF2B5EF4-FFF2-40B4-BE49-F238E27FC236}">
              <a16:creationId xmlns:a16="http://schemas.microsoft.com/office/drawing/2014/main" id="{3A3B4F34-D079-4B91-ADD1-5E1176EBBD4F}"/>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9924" b="89695" l="77888" r="97610">
                      <a14:foregroundMark x1="78785" y1="65649" x2="78785" y2="65649"/>
                      <a14:foregroundMark x1="77888" y1="67176" x2="77888" y2="67176"/>
                      <a14:foregroundMark x1="86753" y1="19847" x2="86753" y2="19847"/>
                      <a14:foregroundMark x1="91633" y1="22137" x2="91633" y2="22137"/>
                    </a14:backgroundRemoval>
                  </a14:imgEffect>
                </a14:imgLayer>
              </a14:imgProps>
            </a:ext>
            <a:ext uri="{28A0092B-C50C-407E-A947-70E740481C1C}">
              <a14:useLocalDpi xmlns:a14="http://schemas.microsoft.com/office/drawing/2010/main" val="0"/>
            </a:ext>
          </a:extLst>
        </a:blip>
        <a:srcRect l="76654"/>
        <a:stretch/>
      </xdr:blipFill>
      <xdr:spPr>
        <a:xfrm>
          <a:off x="30954786" y="261937"/>
          <a:ext cx="2337594" cy="2485813"/>
        </a:xfrm>
        <a:prstGeom prst="rect">
          <a:avLst/>
        </a:prstGeom>
      </xdr:spPr>
    </xdr:pic>
    <xdr:clientData/>
  </xdr:twoCellAnchor>
  <xdr:twoCellAnchor>
    <xdr:from>
      <xdr:col>5</xdr:col>
      <xdr:colOff>119499</xdr:colOff>
      <xdr:row>43</xdr:row>
      <xdr:rowOff>307456</xdr:rowOff>
    </xdr:from>
    <xdr:to>
      <xdr:col>7</xdr:col>
      <xdr:colOff>591517</xdr:colOff>
      <xdr:row>49</xdr:row>
      <xdr:rowOff>457200</xdr:rowOff>
    </xdr:to>
    <xdr:graphicFrame macro="">
      <xdr:nvGraphicFramePr>
        <xdr:cNvPr id="8" name="Chart 7">
          <a:extLst>
            <a:ext uri="{FF2B5EF4-FFF2-40B4-BE49-F238E27FC236}">
              <a16:creationId xmlns:a16="http://schemas.microsoft.com/office/drawing/2014/main" id="{F1AF3E1A-7675-4B79-88B9-1D9CC3004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22</xdr:col>
          <xdr:colOff>1097280</xdr:colOff>
          <xdr:row>67</xdr:row>
          <xdr:rowOff>182880</xdr:rowOff>
        </xdr:from>
        <xdr:to>
          <xdr:col>24</xdr:col>
          <xdr:colOff>101146</xdr:colOff>
          <xdr:row>72</xdr:row>
          <xdr:rowOff>23131</xdr:rowOff>
        </xdr:to>
        <xdr:pic>
          <xdr:nvPicPr>
            <xdr:cNvPr id="9" name="Picture 8">
              <a:extLst>
                <a:ext uri="{FF2B5EF4-FFF2-40B4-BE49-F238E27FC236}">
                  <a16:creationId xmlns:a16="http://schemas.microsoft.com/office/drawing/2014/main" id="{F22A84FD-0B76-4B06-B060-03FEABA80E58}"/>
                </a:ext>
              </a:extLst>
            </xdr:cNvPr>
            <xdr:cNvPicPr>
              <a:picLocks noChangeAspect="1" noChangeArrowheads="1"/>
              <a:extLst>
                <a:ext uri="{84589F7E-364E-4C9E-8A38-B11213B215E9}">
                  <a14:cameraTool cellRange="'Highlights box'!$Y$17:$AC$23" spid="_x0000_s24044"/>
                </a:ext>
              </a:extLst>
            </xdr:cNvPicPr>
          </xdr:nvPicPr>
          <xdr:blipFill>
            <a:blip xmlns:r="http://schemas.openxmlformats.org/officeDocument/2006/relationships" r:embed="rId1"/>
            <a:srcRect/>
            <a:stretch>
              <a:fillRect/>
            </a:stretch>
          </xdr:blipFill>
          <xdr:spPr bwMode="auto">
            <a:xfrm>
              <a:off x="24862155" y="23233380"/>
              <a:ext cx="5089071" cy="175985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3</xdr:col>
      <xdr:colOff>103187</xdr:colOff>
      <xdr:row>1</xdr:row>
      <xdr:rowOff>125413</xdr:rowOff>
    </xdr:from>
    <xdr:to>
      <xdr:col>5</xdr:col>
      <xdr:colOff>1739557</xdr:colOff>
      <xdr:row>1</xdr:row>
      <xdr:rowOff>2346643</xdr:rowOff>
    </xdr:to>
    <xdr:pic>
      <xdr:nvPicPr>
        <xdr:cNvPr id="11" name="Picture 10">
          <a:extLst>
            <a:ext uri="{FF2B5EF4-FFF2-40B4-BE49-F238E27FC236}">
              <a16:creationId xmlns:a16="http://schemas.microsoft.com/office/drawing/2014/main" id="{381CDA70-0491-46B9-BC1B-8093BA50AD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817937" y="315913"/>
          <a:ext cx="2195170" cy="2228850"/>
        </a:xfrm>
        <a:prstGeom prst="rect">
          <a:avLst/>
        </a:prstGeom>
      </xdr:spPr>
    </xdr:pic>
    <xdr:clientData/>
  </xdr:twoCellAnchor>
  <xdr:twoCellAnchor editAs="oneCell">
    <xdr:from>
      <xdr:col>4</xdr:col>
      <xdr:colOff>286914</xdr:colOff>
      <xdr:row>17</xdr:row>
      <xdr:rowOff>104034</xdr:rowOff>
    </xdr:from>
    <xdr:to>
      <xdr:col>5</xdr:col>
      <xdr:colOff>3925887</xdr:colOff>
      <xdr:row>35</xdr:row>
      <xdr:rowOff>148167</xdr:rowOff>
    </xdr:to>
    <mc:AlternateContent xmlns:mc="http://schemas.openxmlformats.org/markup-compatibility/2006" xmlns:a14="http://schemas.microsoft.com/office/drawing/2010/main">
      <mc:Choice Requires="a14">
        <xdr:graphicFrame macro="">
          <xdr:nvGraphicFramePr>
            <xdr:cNvPr id="12" name="Attribute">
              <a:extLst>
                <a:ext uri="{FF2B5EF4-FFF2-40B4-BE49-F238E27FC236}">
                  <a16:creationId xmlns:a16="http://schemas.microsoft.com/office/drawing/2014/main" id="{402CB03D-129C-4D07-A435-5C37D243443A}"/>
                </a:ext>
              </a:extLst>
            </xdr:cNvPr>
            <xdr:cNvGraphicFramePr/>
          </xdr:nvGraphicFramePr>
          <xdr:xfrm>
            <a:off x="0" y="0"/>
            <a:ext cx="0" cy="0"/>
          </xdr:xfrm>
          <a:graphic>
            <a:graphicData uri="http://schemas.microsoft.com/office/drawing/2010/slicer">
              <sle:slicer xmlns:sle="http://schemas.microsoft.com/office/drawing/2010/slicer" name="Attribute"/>
            </a:graphicData>
          </a:graphic>
        </xdr:graphicFrame>
      </mc:Choice>
      <mc:Fallback xmlns="">
        <xdr:sp macro="" textlink="">
          <xdr:nvSpPr>
            <xdr:cNvPr id="0" name=""/>
            <xdr:cNvSpPr>
              <a:spLocks noTextEdit="1"/>
            </xdr:cNvSpPr>
          </xdr:nvSpPr>
          <xdr:spPr>
            <a:xfrm>
              <a:off x="4164542" y="8007879"/>
              <a:ext cx="4047595" cy="7014633"/>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50800</xdr:colOff>
      <xdr:row>1</xdr:row>
      <xdr:rowOff>155576</xdr:rowOff>
    </xdr:from>
    <xdr:to>
      <xdr:col>1</xdr:col>
      <xdr:colOff>21907</xdr:colOff>
      <xdr:row>1</xdr:row>
      <xdr:rowOff>2116455</xdr:rowOff>
    </xdr:to>
    <mc:AlternateContent xmlns:mc="http://schemas.openxmlformats.org/markup-compatibility/2006" xmlns:a14="http://schemas.microsoft.com/office/drawing/2010/main">
      <mc:Choice Requires="a14">
        <xdr:graphicFrame macro="">
          <xdr:nvGraphicFramePr>
            <xdr:cNvPr id="13" name="Language">
              <a:extLst>
                <a:ext uri="{FF2B5EF4-FFF2-40B4-BE49-F238E27FC236}">
                  <a16:creationId xmlns:a16="http://schemas.microsoft.com/office/drawing/2014/main" id="{20FAADB9-1DBE-4245-9729-71947BBA764B}"/>
                </a:ext>
              </a:extLst>
            </xdr:cNvPr>
            <xdr:cNvGraphicFramePr/>
          </xdr:nvGraphicFramePr>
          <xdr:xfrm>
            <a:off x="0" y="0"/>
            <a:ext cx="0" cy="0"/>
          </xdr:xfrm>
          <a:graphic>
            <a:graphicData uri="http://schemas.microsoft.com/office/drawing/2010/slicer">
              <sle:slicer xmlns:sle="http://schemas.microsoft.com/office/drawing/2010/slicer" name="Language"/>
            </a:graphicData>
          </a:graphic>
        </xdr:graphicFrame>
      </mc:Choice>
      <mc:Fallback xmlns="">
        <xdr:sp macro="" textlink="">
          <xdr:nvSpPr>
            <xdr:cNvPr id="0" name=""/>
            <xdr:cNvSpPr>
              <a:spLocks noTextEdit="1"/>
            </xdr:cNvSpPr>
          </xdr:nvSpPr>
          <xdr:spPr>
            <a:xfrm>
              <a:off x="47625" y="349251"/>
              <a:ext cx="3078162" cy="19430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4357687</xdr:colOff>
      <xdr:row>14</xdr:row>
      <xdr:rowOff>169332</xdr:rowOff>
    </xdr:from>
    <xdr:to>
      <xdr:col>24</xdr:col>
      <xdr:colOff>806450</xdr:colOff>
      <xdr:row>38</xdr:row>
      <xdr:rowOff>28574</xdr:rowOff>
    </xdr:to>
    <xdr:graphicFrame macro="">
      <xdr:nvGraphicFramePr>
        <xdr:cNvPr id="16" name="Chart 15">
          <a:extLst>
            <a:ext uri="{FF2B5EF4-FFF2-40B4-BE49-F238E27FC236}">
              <a16:creationId xmlns:a16="http://schemas.microsoft.com/office/drawing/2014/main" id="{DF498D26-AC02-43B0-AC18-26B87F4AD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21</xdr:col>
      <xdr:colOff>581912</xdr:colOff>
      <xdr:row>5</xdr:row>
      <xdr:rowOff>77937</xdr:rowOff>
    </xdr:from>
    <xdr:to>
      <xdr:col>23</xdr:col>
      <xdr:colOff>35044</xdr:colOff>
      <xdr:row>7</xdr:row>
      <xdr:rowOff>117303</xdr:rowOff>
    </xdr:to>
    <xdr:sp macro="" textlink="">
      <xdr:nvSpPr>
        <xdr:cNvPr id="2" name="Rectangle: Rounded Corners 1">
          <a:extLst>
            <a:ext uri="{FF2B5EF4-FFF2-40B4-BE49-F238E27FC236}">
              <a16:creationId xmlns:a16="http://schemas.microsoft.com/office/drawing/2014/main" id="{93610F6E-551F-4DB9-AE04-ED4E3E5C72DA}"/>
            </a:ext>
          </a:extLst>
        </xdr:cNvPr>
        <xdr:cNvSpPr/>
      </xdr:nvSpPr>
      <xdr:spPr>
        <a:xfrm>
          <a:off x="27823412" y="3697437"/>
          <a:ext cx="5406257" cy="1991991"/>
        </a:xfrm>
        <a:prstGeom prst="roundRect">
          <a:avLst>
            <a:gd name="adj" fmla="val 19514"/>
          </a:avLst>
        </a:prstGeom>
        <a:solidFill>
          <a:schemeClr val="bg1">
            <a:lumMod val="75000"/>
            <a:alpha val="36078"/>
          </a:schemeClr>
        </a:solidFill>
        <a:ln w="168275">
          <a:solidFill>
            <a:srgbClr val="000066"/>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16</xdr:col>
      <xdr:colOff>449363</xdr:colOff>
      <xdr:row>5</xdr:row>
      <xdr:rowOff>77937</xdr:rowOff>
    </xdr:from>
    <xdr:to>
      <xdr:col>18</xdr:col>
      <xdr:colOff>175858</xdr:colOff>
      <xdr:row>7</xdr:row>
      <xdr:rowOff>137623</xdr:rowOff>
    </xdr:to>
    <xdr:sp macro="" textlink="">
      <xdr:nvSpPr>
        <xdr:cNvPr id="3" name="Rectangle: Rounded Corners 2">
          <a:extLst>
            <a:ext uri="{FF2B5EF4-FFF2-40B4-BE49-F238E27FC236}">
              <a16:creationId xmlns:a16="http://schemas.microsoft.com/office/drawing/2014/main" id="{D92F8C3C-E2BD-4F66-A310-A280E682E3F2}"/>
            </a:ext>
          </a:extLst>
        </xdr:cNvPr>
        <xdr:cNvSpPr/>
      </xdr:nvSpPr>
      <xdr:spPr>
        <a:xfrm>
          <a:off x="19927988" y="3697437"/>
          <a:ext cx="5455148" cy="2019931"/>
        </a:xfrm>
        <a:prstGeom prst="roundRect">
          <a:avLst/>
        </a:prstGeom>
        <a:solidFill>
          <a:schemeClr val="bg1">
            <a:lumMod val="75000"/>
            <a:alpha val="36078"/>
          </a:schemeClr>
        </a:solidFill>
        <a:ln w="168275">
          <a:solidFill>
            <a:srgbClr val="000066"/>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10</xdr:col>
      <xdr:colOff>388539</xdr:colOff>
      <xdr:row>5</xdr:row>
      <xdr:rowOff>77937</xdr:rowOff>
    </xdr:from>
    <xdr:to>
      <xdr:col>12</xdr:col>
      <xdr:colOff>134114</xdr:colOff>
      <xdr:row>7</xdr:row>
      <xdr:rowOff>99841</xdr:rowOff>
    </xdr:to>
    <xdr:sp macro="" textlink="">
      <xdr:nvSpPr>
        <xdr:cNvPr id="6" name="Rectangle: Rounded Corners 5">
          <a:extLst>
            <a:ext uri="{FF2B5EF4-FFF2-40B4-BE49-F238E27FC236}">
              <a16:creationId xmlns:a16="http://schemas.microsoft.com/office/drawing/2014/main" id="{6213373D-2AB7-4EC2-AD4C-B8DB707830E9}"/>
            </a:ext>
          </a:extLst>
        </xdr:cNvPr>
        <xdr:cNvSpPr/>
      </xdr:nvSpPr>
      <xdr:spPr>
        <a:xfrm>
          <a:off x="12056664" y="3697437"/>
          <a:ext cx="5434223" cy="1978339"/>
        </a:xfrm>
        <a:prstGeom prst="roundRect">
          <a:avLst/>
        </a:prstGeom>
        <a:solidFill>
          <a:schemeClr val="bg1">
            <a:lumMod val="75000"/>
            <a:alpha val="36078"/>
          </a:schemeClr>
        </a:solidFill>
        <a:ln w="168275">
          <a:solidFill>
            <a:srgbClr val="000066"/>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3</xdr:col>
      <xdr:colOff>134618</xdr:colOff>
      <xdr:row>3</xdr:row>
      <xdr:rowOff>74612</xdr:rowOff>
    </xdr:from>
    <xdr:to>
      <xdr:col>6</xdr:col>
      <xdr:colOff>482599</xdr:colOff>
      <xdr:row>10</xdr:row>
      <xdr:rowOff>176616</xdr:rowOff>
    </xdr:to>
    <xdr:sp macro="" textlink="">
      <xdr:nvSpPr>
        <xdr:cNvPr id="10" name="Oval 9">
          <a:extLst>
            <a:ext uri="{FF2B5EF4-FFF2-40B4-BE49-F238E27FC236}">
              <a16:creationId xmlns:a16="http://schemas.microsoft.com/office/drawing/2014/main" id="{F028BA7D-D5FD-4AEF-8B99-E6C9A8D1951F}"/>
            </a:ext>
          </a:extLst>
        </xdr:cNvPr>
        <xdr:cNvSpPr/>
      </xdr:nvSpPr>
      <xdr:spPr>
        <a:xfrm>
          <a:off x="3811268" y="3332162"/>
          <a:ext cx="6120131" cy="3016654"/>
        </a:xfrm>
        <a:prstGeom prst="ellipse">
          <a:avLst/>
        </a:prstGeom>
        <a:solidFill>
          <a:srgbClr val="FFCC00">
            <a:alpha val="35686"/>
          </a:srgbClr>
        </a:solidFill>
        <a:ln w="254000">
          <a:solidFill>
            <a:srgbClr val="EA542D"/>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55789</xdr:colOff>
      <xdr:row>2</xdr:row>
      <xdr:rowOff>82964</xdr:rowOff>
    </xdr:from>
    <xdr:to>
      <xdr:col>2</xdr:col>
      <xdr:colOff>861979</xdr:colOff>
      <xdr:row>2</xdr:row>
      <xdr:rowOff>671664</xdr:rowOff>
    </xdr:to>
    <xdr:pic>
      <xdr:nvPicPr>
        <xdr:cNvPr id="2" name="Picture 1" descr="Shape, rectangle&#10;&#10;Description automatically generated">
          <a:extLst>
            <a:ext uri="{FF2B5EF4-FFF2-40B4-BE49-F238E27FC236}">
              <a16:creationId xmlns:a16="http://schemas.microsoft.com/office/drawing/2014/main" id="{8818618A-3D89-4ACA-A456-93ECE831936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5339" y="997364"/>
          <a:ext cx="810000" cy="576000"/>
        </a:xfrm>
        <a:prstGeom prst="rect">
          <a:avLst/>
        </a:prstGeom>
      </xdr:spPr>
    </xdr:pic>
    <xdr:clientData/>
  </xdr:twoCellAnchor>
  <xdr:twoCellAnchor editAs="oneCell">
    <xdr:from>
      <xdr:col>2</xdr:col>
      <xdr:colOff>55789</xdr:colOff>
      <xdr:row>5</xdr:row>
      <xdr:rowOff>75718</xdr:rowOff>
    </xdr:from>
    <xdr:to>
      <xdr:col>2</xdr:col>
      <xdr:colOff>861344</xdr:colOff>
      <xdr:row>5</xdr:row>
      <xdr:rowOff>662830</xdr:rowOff>
    </xdr:to>
    <xdr:pic>
      <xdr:nvPicPr>
        <xdr:cNvPr id="3" name="Picture 2" descr="Shape, logo, arrow&#10;&#10;Description automatically generated">
          <a:extLst>
            <a:ext uri="{FF2B5EF4-FFF2-40B4-BE49-F238E27FC236}">
              <a16:creationId xmlns:a16="http://schemas.microsoft.com/office/drawing/2014/main" id="{92CF50D7-C5B7-482D-A3DA-4650AD500D8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5339" y="3180868"/>
          <a:ext cx="806825" cy="576000"/>
        </a:xfrm>
        <a:prstGeom prst="rect">
          <a:avLst/>
        </a:prstGeom>
      </xdr:spPr>
    </xdr:pic>
    <xdr:clientData/>
  </xdr:twoCellAnchor>
  <xdr:twoCellAnchor editAs="oneCell">
    <xdr:from>
      <xdr:col>2</xdr:col>
      <xdr:colOff>55789</xdr:colOff>
      <xdr:row>6</xdr:row>
      <xdr:rowOff>84818</xdr:rowOff>
    </xdr:from>
    <xdr:to>
      <xdr:col>2</xdr:col>
      <xdr:colOff>861979</xdr:colOff>
      <xdr:row>6</xdr:row>
      <xdr:rowOff>669708</xdr:rowOff>
    </xdr:to>
    <xdr:pic>
      <xdr:nvPicPr>
        <xdr:cNvPr id="4" name="Picture 3">
          <a:extLst>
            <a:ext uri="{FF2B5EF4-FFF2-40B4-BE49-F238E27FC236}">
              <a16:creationId xmlns:a16="http://schemas.microsoft.com/office/drawing/2014/main" id="{504FC017-1D7F-49A7-B48B-5AC5863493F8}"/>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35339" y="3920218"/>
          <a:ext cx="810000" cy="576000"/>
        </a:xfrm>
        <a:prstGeom prst="rect">
          <a:avLst/>
        </a:prstGeom>
      </xdr:spPr>
    </xdr:pic>
    <xdr:clientData/>
  </xdr:twoCellAnchor>
  <xdr:twoCellAnchor editAs="oneCell">
    <xdr:from>
      <xdr:col>2</xdr:col>
      <xdr:colOff>55789</xdr:colOff>
      <xdr:row>7</xdr:row>
      <xdr:rowOff>91215</xdr:rowOff>
    </xdr:from>
    <xdr:to>
      <xdr:col>2</xdr:col>
      <xdr:colOff>861979</xdr:colOff>
      <xdr:row>7</xdr:row>
      <xdr:rowOff>673565</xdr:rowOff>
    </xdr:to>
    <xdr:pic>
      <xdr:nvPicPr>
        <xdr:cNvPr id="5" name="Picture 4">
          <a:extLst>
            <a:ext uri="{FF2B5EF4-FFF2-40B4-BE49-F238E27FC236}">
              <a16:creationId xmlns:a16="http://schemas.microsoft.com/office/drawing/2014/main" id="{CA973792-9D2C-4D21-B40F-7516FA00975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35339" y="4656865"/>
          <a:ext cx="810000" cy="576000"/>
        </a:xfrm>
        <a:prstGeom prst="rect">
          <a:avLst/>
        </a:prstGeom>
      </xdr:spPr>
    </xdr:pic>
    <xdr:clientData/>
  </xdr:twoCellAnchor>
  <xdr:twoCellAnchor editAs="oneCell">
    <xdr:from>
      <xdr:col>2</xdr:col>
      <xdr:colOff>55789</xdr:colOff>
      <xdr:row>8</xdr:row>
      <xdr:rowOff>121721</xdr:rowOff>
    </xdr:from>
    <xdr:to>
      <xdr:col>2</xdr:col>
      <xdr:colOff>861344</xdr:colOff>
      <xdr:row>8</xdr:row>
      <xdr:rowOff>706611</xdr:rowOff>
    </xdr:to>
    <xdr:pic>
      <xdr:nvPicPr>
        <xdr:cNvPr id="6" name="Picture 5">
          <a:extLst>
            <a:ext uri="{FF2B5EF4-FFF2-40B4-BE49-F238E27FC236}">
              <a16:creationId xmlns:a16="http://schemas.microsoft.com/office/drawing/2014/main" id="{F66E2220-4180-4787-B17D-44D58E1E52CE}"/>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35339" y="5417621"/>
          <a:ext cx="806825" cy="576000"/>
        </a:xfrm>
        <a:prstGeom prst="rect">
          <a:avLst/>
        </a:prstGeom>
      </xdr:spPr>
    </xdr:pic>
    <xdr:clientData/>
  </xdr:twoCellAnchor>
  <xdr:twoCellAnchor editAs="oneCell">
    <xdr:from>
      <xdr:col>2</xdr:col>
      <xdr:colOff>55789</xdr:colOff>
      <xdr:row>9</xdr:row>
      <xdr:rowOff>100180</xdr:rowOff>
    </xdr:from>
    <xdr:to>
      <xdr:col>2</xdr:col>
      <xdr:colOff>861979</xdr:colOff>
      <xdr:row>9</xdr:row>
      <xdr:rowOff>668560</xdr:rowOff>
    </xdr:to>
    <xdr:pic>
      <xdr:nvPicPr>
        <xdr:cNvPr id="7" name="Picture 6">
          <a:extLst>
            <a:ext uri="{FF2B5EF4-FFF2-40B4-BE49-F238E27FC236}">
              <a16:creationId xmlns:a16="http://schemas.microsoft.com/office/drawing/2014/main" id="{9E135BD9-1E9E-41A3-8B59-EBF4A65629E9}"/>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35339" y="6126330"/>
          <a:ext cx="810000" cy="576000"/>
        </a:xfrm>
        <a:prstGeom prst="rect">
          <a:avLst/>
        </a:prstGeom>
      </xdr:spPr>
    </xdr:pic>
    <xdr:clientData/>
  </xdr:twoCellAnchor>
  <xdr:twoCellAnchor editAs="oneCell">
    <xdr:from>
      <xdr:col>2</xdr:col>
      <xdr:colOff>55789</xdr:colOff>
      <xdr:row>10</xdr:row>
      <xdr:rowOff>105621</xdr:rowOff>
    </xdr:from>
    <xdr:to>
      <xdr:col>2</xdr:col>
      <xdr:colOff>861344</xdr:colOff>
      <xdr:row>10</xdr:row>
      <xdr:rowOff>671461</xdr:rowOff>
    </xdr:to>
    <xdr:pic>
      <xdr:nvPicPr>
        <xdr:cNvPr id="8" name="Picture 7">
          <a:extLst>
            <a:ext uri="{FF2B5EF4-FFF2-40B4-BE49-F238E27FC236}">
              <a16:creationId xmlns:a16="http://schemas.microsoft.com/office/drawing/2014/main" id="{4597247A-A1BD-4F3F-921D-11E64CC6570D}"/>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35339" y="6862021"/>
          <a:ext cx="806825" cy="576000"/>
        </a:xfrm>
        <a:prstGeom prst="rect">
          <a:avLst/>
        </a:prstGeom>
      </xdr:spPr>
    </xdr:pic>
    <xdr:clientData/>
  </xdr:twoCellAnchor>
  <xdr:twoCellAnchor editAs="oneCell">
    <xdr:from>
      <xdr:col>2</xdr:col>
      <xdr:colOff>55789</xdr:colOff>
      <xdr:row>11</xdr:row>
      <xdr:rowOff>106556</xdr:rowOff>
    </xdr:from>
    <xdr:to>
      <xdr:col>2</xdr:col>
      <xdr:colOff>860074</xdr:colOff>
      <xdr:row>11</xdr:row>
      <xdr:rowOff>668586</xdr:rowOff>
    </xdr:to>
    <xdr:pic>
      <xdr:nvPicPr>
        <xdr:cNvPr id="9" name="Picture 8">
          <a:extLst>
            <a:ext uri="{FF2B5EF4-FFF2-40B4-BE49-F238E27FC236}">
              <a16:creationId xmlns:a16="http://schemas.microsoft.com/office/drawing/2014/main" id="{D51EE3A5-E153-4C9F-BAA3-4A4E1C0396BD}"/>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535339" y="7593206"/>
          <a:ext cx="813175" cy="576000"/>
        </a:xfrm>
        <a:prstGeom prst="rect">
          <a:avLst/>
        </a:prstGeom>
      </xdr:spPr>
    </xdr:pic>
    <xdr:clientData/>
  </xdr:twoCellAnchor>
  <xdr:twoCellAnchor editAs="oneCell">
    <xdr:from>
      <xdr:col>2</xdr:col>
      <xdr:colOff>55789</xdr:colOff>
      <xdr:row>12</xdr:row>
      <xdr:rowOff>87667</xdr:rowOff>
    </xdr:from>
    <xdr:to>
      <xdr:col>2</xdr:col>
      <xdr:colOff>861979</xdr:colOff>
      <xdr:row>12</xdr:row>
      <xdr:rowOff>668747</xdr:rowOff>
    </xdr:to>
    <xdr:pic>
      <xdr:nvPicPr>
        <xdr:cNvPr id="10" name="Picture 9">
          <a:extLst>
            <a:ext uri="{FF2B5EF4-FFF2-40B4-BE49-F238E27FC236}">
              <a16:creationId xmlns:a16="http://schemas.microsoft.com/office/drawing/2014/main" id="{DEF58420-4807-4CAB-8243-F51B1DBDD27E}"/>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535339" y="8304567"/>
          <a:ext cx="810000" cy="576000"/>
        </a:xfrm>
        <a:prstGeom prst="rect">
          <a:avLst/>
        </a:prstGeom>
      </xdr:spPr>
    </xdr:pic>
    <xdr:clientData/>
  </xdr:twoCellAnchor>
  <xdr:twoCellAnchor editAs="oneCell">
    <xdr:from>
      <xdr:col>2</xdr:col>
      <xdr:colOff>55789</xdr:colOff>
      <xdr:row>13</xdr:row>
      <xdr:rowOff>103484</xdr:rowOff>
    </xdr:from>
    <xdr:to>
      <xdr:col>2</xdr:col>
      <xdr:colOff>861979</xdr:colOff>
      <xdr:row>13</xdr:row>
      <xdr:rowOff>669324</xdr:rowOff>
    </xdr:to>
    <xdr:pic>
      <xdr:nvPicPr>
        <xdr:cNvPr id="11" name="Picture 10">
          <a:extLst>
            <a:ext uri="{FF2B5EF4-FFF2-40B4-BE49-F238E27FC236}">
              <a16:creationId xmlns:a16="http://schemas.microsoft.com/office/drawing/2014/main" id="{02331D31-B3DD-48CD-A9B5-BF197E92597B}"/>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535339" y="9050634"/>
          <a:ext cx="810000" cy="576000"/>
        </a:xfrm>
        <a:prstGeom prst="rect">
          <a:avLst/>
        </a:prstGeom>
      </xdr:spPr>
    </xdr:pic>
    <xdr:clientData/>
  </xdr:twoCellAnchor>
  <xdr:twoCellAnchor editAs="oneCell">
    <xdr:from>
      <xdr:col>2</xdr:col>
      <xdr:colOff>55789</xdr:colOff>
      <xdr:row>14</xdr:row>
      <xdr:rowOff>102479</xdr:rowOff>
    </xdr:from>
    <xdr:to>
      <xdr:col>2</xdr:col>
      <xdr:colOff>861979</xdr:colOff>
      <xdr:row>14</xdr:row>
      <xdr:rowOff>669589</xdr:rowOff>
    </xdr:to>
    <xdr:pic>
      <xdr:nvPicPr>
        <xdr:cNvPr id="12" name="Picture 11">
          <a:extLst>
            <a:ext uri="{FF2B5EF4-FFF2-40B4-BE49-F238E27FC236}">
              <a16:creationId xmlns:a16="http://schemas.microsoft.com/office/drawing/2014/main" id="{5049707D-151F-46F3-9295-413BDEB563FD}"/>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35339" y="9779879"/>
          <a:ext cx="810000" cy="576000"/>
        </a:xfrm>
        <a:prstGeom prst="rect">
          <a:avLst/>
        </a:prstGeom>
      </xdr:spPr>
    </xdr:pic>
    <xdr:clientData/>
  </xdr:twoCellAnchor>
  <xdr:twoCellAnchor editAs="oneCell">
    <xdr:from>
      <xdr:col>2</xdr:col>
      <xdr:colOff>55789</xdr:colOff>
      <xdr:row>15</xdr:row>
      <xdr:rowOff>133931</xdr:rowOff>
    </xdr:from>
    <xdr:to>
      <xdr:col>2</xdr:col>
      <xdr:colOff>860074</xdr:colOff>
      <xdr:row>15</xdr:row>
      <xdr:rowOff>708661</xdr:rowOff>
    </xdr:to>
    <xdr:pic>
      <xdr:nvPicPr>
        <xdr:cNvPr id="13" name="Picture 12">
          <a:extLst>
            <a:ext uri="{FF2B5EF4-FFF2-40B4-BE49-F238E27FC236}">
              <a16:creationId xmlns:a16="http://schemas.microsoft.com/office/drawing/2014/main" id="{DE27F0D7-EAED-4AF5-8510-7E9719BA2E7B}"/>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535339" y="10541581"/>
          <a:ext cx="813175" cy="576000"/>
        </a:xfrm>
        <a:prstGeom prst="rect">
          <a:avLst/>
        </a:prstGeom>
      </xdr:spPr>
    </xdr:pic>
    <xdr:clientData/>
  </xdr:twoCellAnchor>
  <xdr:twoCellAnchor editAs="oneCell">
    <xdr:from>
      <xdr:col>2</xdr:col>
      <xdr:colOff>55789</xdr:colOff>
      <xdr:row>16</xdr:row>
      <xdr:rowOff>75490</xdr:rowOff>
    </xdr:from>
    <xdr:to>
      <xdr:col>2</xdr:col>
      <xdr:colOff>861344</xdr:colOff>
      <xdr:row>16</xdr:row>
      <xdr:rowOff>673080</xdr:rowOff>
    </xdr:to>
    <xdr:pic>
      <xdr:nvPicPr>
        <xdr:cNvPr id="14" name="Picture 13">
          <a:extLst>
            <a:ext uri="{FF2B5EF4-FFF2-40B4-BE49-F238E27FC236}">
              <a16:creationId xmlns:a16="http://schemas.microsoft.com/office/drawing/2014/main" id="{51D2A56B-FB89-43D7-A5D5-94E1F2E1365F}"/>
            </a:ext>
          </a:extLst>
        </xdr:cNvPr>
        <xdr:cNvPicPr>
          <a:picLocks/>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535339" y="11213390"/>
          <a:ext cx="806825" cy="576000"/>
        </a:xfrm>
        <a:prstGeom prst="rect">
          <a:avLst/>
        </a:prstGeom>
      </xdr:spPr>
    </xdr:pic>
    <xdr:clientData/>
  </xdr:twoCellAnchor>
  <xdr:twoCellAnchor editAs="oneCell">
    <xdr:from>
      <xdr:col>2</xdr:col>
      <xdr:colOff>55789</xdr:colOff>
      <xdr:row>4</xdr:row>
      <xdr:rowOff>95250</xdr:rowOff>
    </xdr:from>
    <xdr:to>
      <xdr:col>2</xdr:col>
      <xdr:colOff>861979</xdr:colOff>
      <xdr:row>4</xdr:row>
      <xdr:rowOff>669980</xdr:rowOff>
    </xdr:to>
    <xdr:pic>
      <xdr:nvPicPr>
        <xdr:cNvPr id="15" name="Picture 14">
          <a:extLst>
            <a:ext uri="{FF2B5EF4-FFF2-40B4-BE49-F238E27FC236}">
              <a16:creationId xmlns:a16="http://schemas.microsoft.com/office/drawing/2014/main" id="{9FCB9FF1-65FA-49AB-B008-6187A22E8C5D}"/>
            </a:ext>
          </a:extLst>
        </xdr:cNvPr>
        <xdr:cNvPicPr>
          <a:picLocks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535339" y="2470150"/>
          <a:ext cx="810000" cy="57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55789</xdr:colOff>
      <xdr:row>1</xdr:row>
      <xdr:rowOff>76200</xdr:rowOff>
    </xdr:from>
    <xdr:to>
      <xdr:col>2</xdr:col>
      <xdr:colOff>861979</xdr:colOff>
      <xdr:row>1</xdr:row>
      <xdr:rowOff>668710</xdr:rowOff>
    </xdr:to>
    <xdr:pic>
      <xdr:nvPicPr>
        <xdr:cNvPr id="16" name="Picture 15">
          <a:extLst>
            <a:ext uri="{FF2B5EF4-FFF2-40B4-BE49-F238E27FC236}">
              <a16:creationId xmlns:a16="http://schemas.microsoft.com/office/drawing/2014/main" id="{784667C3-ECD4-4B92-A4C0-679C02BA8907}"/>
            </a:ext>
          </a:extLst>
        </xdr:cNvPr>
        <xdr:cNvPicPr>
          <a:picLocks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535339" y="260350"/>
          <a:ext cx="810000" cy="57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55789</xdr:colOff>
      <xdr:row>3</xdr:row>
      <xdr:rowOff>105682</xdr:rowOff>
    </xdr:from>
    <xdr:to>
      <xdr:col>2</xdr:col>
      <xdr:colOff>861344</xdr:colOff>
      <xdr:row>3</xdr:row>
      <xdr:rowOff>671522</xdr:rowOff>
    </xdr:to>
    <xdr:pic>
      <xdr:nvPicPr>
        <xdr:cNvPr id="17" name="Picture 16" descr="Flag of Comoros">
          <a:extLst>
            <a:ext uri="{FF2B5EF4-FFF2-40B4-BE49-F238E27FC236}">
              <a16:creationId xmlns:a16="http://schemas.microsoft.com/office/drawing/2014/main" id="{730060E8-32D6-4523-AC13-328B91DD2544}"/>
            </a:ext>
          </a:extLst>
        </xdr:cNvPr>
        <xdr:cNvPicPr>
          <a:picLocks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535339" y="1750332"/>
          <a:ext cx="806825" cy="57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2</xdr:row>
          <xdr:rowOff>0</xdr:rowOff>
        </xdr:from>
        <xdr:to>
          <xdr:col>7</xdr:col>
          <xdr:colOff>1588</xdr:colOff>
          <xdr:row>3</xdr:row>
          <xdr:rowOff>0</xdr:rowOff>
        </xdr:to>
        <xdr:pic>
          <xdr:nvPicPr>
            <xdr:cNvPr id="18" name="Picture 17">
              <a:extLst>
                <a:ext uri="{FF2B5EF4-FFF2-40B4-BE49-F238E27FC236}">
                  <a16:creationId xmlns:a16="http://schemas.microsoft.com/office/drawing/2014/main" id="{3356D138-44D4-4682-9055-1E3EA51A7D0A}"/>
                </a:ext>
              </a:extLst>
            </xdr:cNvPr>
            <xdr:cNvPicPr>
              <a:picLocks noChangeAspect="1" noChangeArrowheads="1"/>
              <a:extLst>
                <a:ext uri="{84589F7E-364E-4C9E-8A38-B11213B215E9}">
                  <a14:cameraTool cellRange="Flags" spid="_x0000_s8537"/>
                </a:ext>
              </a:extLst>
            </xdr:cNvPicPr>
          </xdr:nvPicPr>
          <xdr:blipFill>
            <a:blip xmlns:r="http://schemas.openxmlformats.org/officeDocument/2006/relationships" r:embed="rId17"/>
            <a:srcRect/>
            <a:stretch>
              <a:fillRect/>
            </a:stretch>
          </xdr:blipFill>
          <xdr:spPr bwMode="auto">
            <a:xfrm>
              <a:off x="4310063" y="912813"/>
              <a:ext cx="992188" cy="7302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xdr:col>
      <xdr:colOff>57151</xdr:colOff>
      <xdr:row>17</xdr:row>
      <xdr:rowOff>63500</xdr:rowOff>
    </xdr:from>
    <xdr:to>
      <xdr:col>2</xdr:col>
      <xdr:colOff>619125</xdr:colOff>
      <xdr:row>20</xdr:row>
      <xdr:rowOff>74351</xdr:rowOff>
    </xdr:to>
    <xdr:pic>
      <xdr:nvPicPr>
        <xdr:cNvPr id="19" name="Picture 18">
          <a:extLst>
            <a:ext uri="{FF2B5EF4-FFF2-40B4-BE49-F238E27FC236}">
              <a16:creationId xmlns:a16="http://schemas.microsoft.com/office/drawing/2014/main" id="{39EC0463-AFB6-4DC7-8491-2B089792EA9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541464" y="11953875"/>
          <a:ext cx="561974" cy="5744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loprod-my.sharepoint.com/personal/crossman_ilo_org/Documents/EssentialFiles/SADC%20Child%20Labour/2023_12_18%20SADC%20Child%20Labour%20Code%20Score%20Ca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 numbers"/>
      <sheetName val="Language"/>
      <sheetName val="Country"/>
      <sheetName val="Translations"/>
      <sheetName val="Clean data"/>
      <sheetName val="Narratives"/>
      <sheetName val="SADC working out"/>
      <sheetName val="Introduction"/>
      <sheetName val="Score Card"/>
      <sheetName val="Score Card   "/>
      <sheetName val="SADC results"/>
      <sheetName val="Comparsion table"/>
      <sheetName val="Comparison data"/>
      <sheetName val="Highlights box"/>
      <sheetName val="Headings"/>
      <sheetName val="Random working out"/>
      <sheetName val="Flags"/>
      <sheetName val="2023_12_18 SADC Child Labour 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79282409" createdVersion="5" refreshedVersion="8" minRefreshableVersion="3" recordCount="0" supportSubquery="1" supportAdvancedDrill="1" xr:uid="{6C44AD62-9790-482C-81C1-34D044B030FC}">
  <cacheSource type="external" connectionId="1"/>
  <cacheFields count="4">
    <cacheField name="[Comparitativedata].[Attribute].[Attribute]" caption="Attribute" numFmtId="0" hierarchy="15" level="1">
      <sharedItems count="1">
        <s v="Políticas Principais"/>
      </sharedItems>
    </cacheField>
    <cacheField name="[Measures].[Sum of Value]" caption="Sum of Value" numFmtId="0" hierarchy="49" level="32767"/>
    <cacheField name="[Measures].[Sum of SADC AVG]" caption="Sum of SADC AVG" numFmtId="0" hierarchy="50" level="32767"/>
    <cacheField name="[Language].[Language].[Language]" caption="Language" numFmtId="0" hierarchy="35"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2" memberValueDatatype="130" unbalanced="0">
      <fieldsUsage count="2">
        <fieldUsage x="-1"/>
        <fieldUsage x="0"/>
      </fieldsUsage>
    </cacheHierarchy>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0" memberValueDatatype="130" unbalanced="0"/>
    <cacheHierarchy uniqueName="[Coredata].[Heading]" caption="Heading" attribute="1" defaultMemberUniqueName="[Coredata].[Heading].[All]" allUniqueName="[Coredata].[Heading].[All]" dimensionUniqueName="[Coredata]" displayFolder="" count="0" memberValueDatatype="130" unbalanced="0"/>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oneField="1">
      <fieldsUsage count="1">
        <fieldUsage x="1"/>
      </fieldsUsage>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oneField="1">
      <fieldsUsage count="1">
        <fieldUsage x="2"/>
      </fieldsUsage>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8194446" createdVersion="5" refreshedVersion="8" minRefreshableVersion="3" recordCount="0" supportSubquery="1" supportAdvancedDrill="1" xr:uid="{C47CF697-9127-422D-8097-48B5B08A08AA}">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Monitoring system that collects sex, age and disability disaggregated data"/>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8541669" createdVersion="5" refreshedVersion="8" minRefreshableVersion="3" recordCount="0" supportSubquery="1" supportAdvancedDrill="1" xr:uid="{1B351F94-5628-4479-974D-205BCAF36C73}">
  <cacheSource type="external" connectionId="1"/>
  <cacheFields count="12">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Percentage of SADC member states in alignment"/>
        <s v="Percentagem de estados membros da SADC alinhados" u="1"/>
        <s v="Pourcentage d'États membres de la SADC en alignement"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Dataquestion].[Dataquestion]" caption="Dataquestion" numFmtId="0" hierarchy="22" level="1">
      <sharedItems containsSemiMixedTypes="0" containsNonDate="0" containsString="0"/>
    </cacheField>
    <cacheField name="[Measures].[Count of Heading]" caption="Count of Heading" numFmtId="0" hierarchy="55"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0"/>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oneField="1">
      <fieldsUsage count="1">
        <fieldUsage x="11"/>
      </fieldsUsage>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9004631" createdVersion="5" refreshedVersion="8" minRefreshableVersion="3" recordCount="0" supportSubquery="1" supportAdvancedDrill="1" xr:uid="{7A18CE47-407C-441B-9580-C1FEB2A1BE54}">
  <cacheSource type="external" connectionId="1"/>
  <cacheFields count="12">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26">
        <s v="Actions"/>
        <s v="Aligned with age of compulsory education"/>
        <s v="Key Milestones"/>
        <s v="Level of alignment with the SADC Code of Conduct on Child Labour"/>
        <s v="Minimum Age for employment"/>
        <s v="Policies or framework or initiatives that address child labour"/>
        <s v="Present Picture"/>
        <s v="To Print press Control and P"/>
        <s v="Total rate of child labour"/>
        <s v="Ações" u="1"/>
        <s v="Alinhado com a idade da educação obrigatória" u="1"/>
        <s v="Idade mínima para o emprego" u="1"/>
        <s v="Imagem atual" u="1"/>
        <s v="Nível de alinhamento com o Código de Conduta da SADC sobre o Trabalho Infantil" u="1"/>
        <s v="Para imprimir pressione Control e P" u="1"/>
        <s v="Políticas, estruturas ou iniciativas que abordam o trabalho infantil" u="1"/>
        <s v="Progresso na implementação" u="1"/>
        <s v="Taxa total de trabalho infantil" u="1"/>
        <s v="Âge minimum pour l'emploi" u="1"/>
        <s v="Aligné avec l'âge de l'éducation obligatoire" u="1"/>
        <s v="Image actuelle" u="1"/>
        <s v="Niveau d'alignement avec le Code de conduite de la SADC sur le travail des enfants" u="1"/>
        <s v="Politiques, cadres ou initiatives visant à lutter contre le travail des enfants" u="1"/>
        <s v="Pour imprimer, appuyez sur Ctrl et P." u="1"/>
        <s v="Progrès dans la mise en œuvre" u="1"/>
        <s v="Taux total de travail des enfant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Dataquestion].[Dataquestion]" caption="Dataquestion" numFmtId="0" hierarchy="22" level="1">
      <sharedItems containsSemiMixedTypes="0" containsNonDate="0" containsString="0"/>
    </cacheField>
    <cacheField name="[Measures].[Count of Heading]" caption="Count of Heading" numFmtId="0" hierarchy="55"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0"/>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oneField="1">
      <fieldsUsage count="1">
        <fieldUsage x="11"/>
      </fieldsUsage>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9351854" createdVersion="5" refreshedVersion="8" minRefreshableVersion="3" recordCount="0" supportSubquery="1" supportAdvancedDrill="1" xr:uid="{E2214234-DF6C-4F40-B503-8D5087AB49B4}">
  <cacheSource type="external" connectionId="1"/>
  <cacheFields count="9">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22">
        <s v="Adequate budget for labour inspectors"/>
        <s v="Adequate budget for law enforcement and prosecution"/>
        <s v="Adequate budget for social protection"/>
        <s v="Adequate overall budget"/>
        <s v="Country adopted list of hazardous occupations or activities prohibited for children"/>
        <s v="Dedicated budget for child labour"/>
        <s v="Difficult conditions such as long hours or during the night or work where the child is unreasonably confined to the premises of the employer"/>
        <s v="Work in an unhealthy environment which may, for example, hazardous substances, temperatures, noise levels, or vibrations"/>
        <s v="Work underground, under water, at dangerous heights or in confined spaces"/>
        <s v="Work which exposes children to physical, psychological or sexual abuse"/>
        <s v="Work with dangerous machinery, equipment and tools, or which involves the manual handling or transport of heavy loads"/>
        <s v="Budget adéquat pour la protection sociale" u="1"/>
        <s v="Budget adéquat pour l'application de la loi et les poursuites" u="1"/>
        <s v="Budget adéquat pour les inspecteurs du travail" u="1"/>
        <s v="Budget dédié au travail des enfants" u="1"/>
        <s v="Budget global adéquat" u="1"/>
        <s v="Conditions difficiles telles que de longues heures de travail ou du travail de nuit, ou du travail où l'enfant est injustement confiné dans les locaux de l'employeur" u="1"/>
        <s v="Pays adopte une liste d'occupations ou d'activités dangereuses interdites aux enfants" u="1"/>
        <s v="Travail avec des machines, de l'équipement et des outils dangereux, ou impliquant la manutention ou le transport manuel de charges lourdes" u="1"/>
        <s v="Travail dans un environnement malsain qui peut, par exemple, comporter des substances dangereuses, des températures, des niveaux de bruit ou des vibrations" u="1"/>
        <s v="travail qui expose les enfants à des abus physiques, psychologiques ou sexuels" u="1"/>
        <s v="Travail sous terre, sous l'eau, à des hauteurs dangereuses ou dans des espaces confinés" u="1"/>
      </sharedItems>
    </cacheField>
    <cacheField name="[Language].[Language].[Language]" caption="Language" numFmtId="0" hierarchy="35" level="1">
      <sharedItems count="1">
        <s v="English"/>
      </sharedItems>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1666664" createdVersion="5" refreshedVersion="8" minRefreshableVersion="3" recordCount="0" supportSubquery="1" supportAdvancedDrill="1" xr:uid="{DE206A3A-0B86-4515-9C65-1C30EBBFB358}">
  <cacheSource type="external" connectionId="1"/>
  <cacheFields count="6">
    <cacheField name="[Coredata].[Translatedheading].[Translatedheading]" caption="Translatedheading" numFmtId="0" hierarchy="25" level="1">
      <sharedItems count="6">
        <s v="Adoption of prohibition of hazardous work"/>
        <s v="Budget allocation"/>
        <s v="Education and skills training "/>
        <s v="Adoption de l'interdiction du travail dangereux" u="1"/>
        <s v="Allocation budgétaire" u="1"/>
        <s v="Éducation et formation des compétences" u="1"/>
      </sharedItems>
    </cacheField>
    <cacheField name="[Coredata].[TranslatedIndicator].[TranslatedIndicator]" caption="TranslatedIndicator" numFmtId="0" hierarchy="26" level="1">
      <sharedItems count="26">
        <s v="Country adopted list of hazardous occupations or activities prohibited for children"/>
        <s v="Difficult conditions such as long hours or during the night or work where the child is unreasonably confined to the premises of the employer"/>
        <s v="Work in an unhealthy environment which may, for example, hazardous substances, temperatures, noise levels, or vibrations"/>
        <s v="Work underground, under water, at dangerous heights or in confined spaces"/>
        <s v="Work which exposes children to physical, psychological or sexual abuse"/>
        <s v="Work with dangerous machinery, equipment and tools, or which involves the manual handling or transport of heavy loads"/>
        <s v="Adequate budget for labour inspectors"/>
        <s v="Adequate budget for law enforcement and prosecution"/>
        <s v="Adequate budget for social protection"/>
        <s v="Adequate overall budget"/>
        <s v="Dedicated budget for child labour"/>
        <s v="Child labour included in the curriculum"/>
        <s v="Subsidised basic education and training for children"/>
        <s v="Conditions difficiles telles que de longues heures de travail ou du travail de nuit, ou du travail où l'enfant est injustement confiné dans les locaux de l'employeur" u="1"/>
        <s v="Pays adopte une liste d'occupations ou d'activités dangereuses interdites aux enfants" u="1"/>
        <s v="Travail avec des machines, de l'équipement et des outils dangereux, ou impliquant la manutention ou le transport manuel de charges lourdes" u="1"/>
        <s v="Travail dans un environnement malsain qui peut, par exemple, comporter des substances dangereuses, des températures, des niveaux de bruit ou des vibrations" u="1"/>
        <s v="travail qui expose les enfants à des abus physiques, psychologiques ou sexuels" u="1"/>
        <s v="Travail sous terre, sous l'eau, à des hauteurs dangereuses ou dans des espaces confinés" u="1"/>
        <s v="Budget adéquat pour la protection sociale" u="1"/>
        <s v="Budget adéquat pour l'application de la loi et les poursuites" u="1"/>
        <s v="Budget adéquat pour les inspecteurs du travail" u="1"/>
        <s v="Budget dédié au travail des enfants" u="1"/>
        <s v="Budget global adéquat" u="1"/>
        <s v="Éducation de base et formation subventionnée pour les enfants" u="1"/>
        <s v="Travail des enfants inclus dans le programme" u="1"/>
      </sharedItems>
    </cacheField>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Measures].[Sum of Value 3]" caption="Sum of Value 3" numFmtId="0" hierarchy="52" level="32767"/>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2"/>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4"/>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2245372" createdVersion="5" refreshedVersion="8" minRefreshableVersion="3" recordCount="0" supportSubquery="1" supportAdvancedDrill="1" xr:uid="{725B3401-D191-4C03-BB2A-AED6F249FAA0}">
  <cacheSource type="external" connectionId="1"/>
  <cacheFields count="6">
    <cacheField name="[Coredata].[Translatedheading].[Translatedheading]" caption="Translatedheading" numFmtId="0" hierarchy="25" level="1">
      <sharedItems count="2">
        <s v="Eradication of CL Mainstreamed Policies"/>
        <s v="Politiques intégrées d’éradication du travail des enfants" u="1"/>
      </sharedItems>
    </cacheField>
    <cacheField name="[Coredata].[TranslatedIndicator].[TranslatedIndicator]" caption="TranslatedIndicator" numFmtId="0" hierarchy="26" level="1">
      <sharedItems count="12">
        <s v="Agriculture"/>
        <s v="Construction"/>
        <s v="Domestic Work"/>
        <s v="Informal Economy"/>
        <s v="Mining"/>
        <s v="Tourism and Hospitality"/>
        <s v="Transportation"/>
        <s v="Économie informelle" u="1"/>
        <s v="Exploitation minière" u="1"/>
        <s v="Tourisme et Hôtellerie" u="1"/>
        <s v="Transport" u="1"/>
        <s v="Travail domestique" u="1"/>
      </sharedItems>
    </cacheField>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Measures].[Sum of Value 3]" caption="Sum of Value 3" numFmtId="0" hierarchy="52" level="32767"/>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2"/>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4"/>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2592595" createdVersion="5" refreshedVersion="8" minRefreshableVersion="3" recordCount="0" supportSubquery="1" supportAdvancedDrill="1" xr:uid="{CC57D817-2C66-4DE3-A0CC-A637C0DAB9DB}">
  <cacheSource type="external" connectionId="1"/>
  <cacheFields count="6">
    <cacheField name="[Coredata].[Translatedheading].[Translatedheading]" caption="Translatedheading" numFmtId="0" hierarchy="25" level="1">
      <sharedItems count="6">
        <s v="Global alliances"/>
        <s v="NAP alignment to Durban Call to action"/>
        <s v="National action plans"/>
        <s v="Alinhamento do PAN ao Apelo de Durban para a ação" u="1"/>
        <s v="Alliances mondiales" u="1"/>
        <s v="Plans d'action nationaux" u="1"/>
      </sharedItems>
    </cacheField>
    <cacheField name="[Coredata].[TranslatedIndicator].[TranslatedIndicator]" caption="TranslatedIndicator" numFmtId="0" hierarchy="26" level="1">
      <sharedItems count="24">
        <s v="Advocate for Global Compact"/>
        <s v="Country is part of global alliance partnerships"/>
        <s v="Achieving universal access to social protection"/>
        <s v="Developing data-driven policy and programmatic responses"/>
        <s v="Ending child labour in agriculture"/>
        <s v="Increasing financing and international cooperation"/>
        <s v="Making decent work a reality for all"/>
        <s v="Realizing children’s right to education"/>
        <s v="Gender responsive NAP"/>
        <s v="NAP alignment to Durban Call to action"/>
        <s v="NAP includes person living with disabilities"/>
        <s v="National Action Plan / Strategic Plan in place"/>
        <s v="Atteindre l'accès universel à la protection sociale" u="1"/>
        <s v="Augmentation du financement et de la coopération internationale" u="1"/>
        <s v="Développement de politiques et de réponses programmatiques basées sur les données" u="1"/>
        <s v="Faire du travail décent une réalité pour tous" u="1"/>
        <s v="Mettre fin au travail des enfants dans l'agriculture" u="1"/>
        <s v="Réalisation du droit des enfants à l'éducation" u="1"/>
        <s v="Défenseur du Pacte mondial" u="1"/>
        <s v="Le pays fait partie des partenariats d'alliances mondiales" u="1"/>
        <s v="Alignement du PAN à l'appel de Durban à l'action" u="1"/>
        <s v="Le PAN inclut les personnes vivant avec un handicap" u="1"/>
        <s v="PAN sensible au genre" u="1"/>
        <s v="Plan d'action national / Plan stratégique en place" u="1"/>
      </sharedItems>
    </cacheField>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Measures].[Sum of Value 3]" caption="Sum of Value 3" numFmtId="0" hierarchy="52" level="32767"/>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2"/>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4"/>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2939818" createdVersion="5" refreshedVersion="8" minRefreshableVersion="3" recordCount="0" supportSubquery="1" supportAdvancedDrill="1" xr:uid="{AAA898F4-52C8-468F-9B83-6DF910DAF4AF}">
  <cacheSource type="external" connectionId="1"/>
  <cacheFields count="6">
    <cacheField name="[Coredata].[Translatedheading].[Translatedheading]" caption="Translatedheading" numFmtId="0" hierarchy="25" level="1">
      <sharedItems count="2">
        <s v="Legislation and Enforcement"/>
        <s v="Législation et Application de la Loi" u="1"/>
      </sharedItems>
    </cacheField>
    <cacheField name="[Coredata].[TranslatedIndicator].[TranslatedIndicator]" caption="TranslatedIndicator" numFmtId="0" hierarchy="26" level="1">
      <sharedItems count="10">
        <s v="Cases prosecuted within the last two years"/>
        <s v="National target for number of child labourers to be reached through inspection"/>
        <s v="Penalties for individuals or entities engaged in child labour"/>
        <s v="Penalties for individuals or entities engaged in the worst forms of child labour"/>
        <s v="Regular labour inspections completed focused on child labour"/>
        <s v="Combien de cas ont été poursuivis au cours des deux dernières années ?" u="1"/>
        <s v="Inspections régulières du travail axées sur le travail des enfants" u="1"/>
        <s v="Objectif national du nombre de travailleurs des enfants à atteindre grâce à l'inspection" u="1"/>
        <s v="Sanctions pour les individus ou entités engagés dans le travail des enfants" u="1"/>
        <s v="Sanctions pour les individus ou entités engagés dans les pires formes de travail des enfants" u="1"/>
      </sharedItems>
    </cacheField>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Measures].[Sum of Value 3]" caption="Sum of Value 3" numFmtId="0" hierarchy="52" level="32767"/>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2"/>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4"/>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340278" createdVersion="5" refreshedVersion="8" minRefreshableVersion="3" recordCount="0" supportSubquery="1" supportAdvancedDrill="1" xr:uid="{A54AF6AD-247F-4EFC-9D8A-38F8EC1D129C}">
  <cacheSource type="external" connectionId="1"/>
  <cacheFields count="6">
    <cacheField name="[Coredata].[Translatedheading].[Translatedheading]" caption="Translatedheading" numFmtId="0" hierarchy="25" level="1">
      <sharedItems count="2">
        <s v="Social Protection"/>
        <s v="Protection sociale" u="1"/>
      </sharedItems>
    </cacheField>
    <cacheField name="[Coredata].[TranslatedIndicator].[TranslatedIndicator]" caption="TranslatedIndicator" numFmtId="0" hierarchy="26" level="1">
      <sharedItems count="4">
        <s v="School feeding schemes/cash transfers as part of social protection"/>
        <s v="Social protection programmes in place"/>
        <s v="Programmes de cantine scolaire/transferts d'argent dans le cadre de la protection sociale" u="1"/>
        <s v="Programmes de protection sociale en place" u="1"/>
      </sharedItems>
    </cacheField>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Measures].[Sum of Value 3]" caption="Sum of Value 3" numFmtId="0" hierarchy="52" level="32767"/>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2"/>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4"/>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3750003" createdVersion="5" refreshedVersion="8" minRefreshableVersion="3" recordCount="0" supportSubquery="1" supportAdvancedDrill="1" xr:uid="{820CD494-3E64-478D-BC2F-3CD049458361}">
  <cacheSource type="external" connectionId="1"/>
  <cacheFields count="6">
    <cacheField name="[Coredata].[Translatedheading].[Translatedheading]" caption="Translatedheading" numFmtId="0" hierarchy="25" level="1">
      <sharedItems count="1">
        <s v="Which sectors have the highest rates"/>
      </sharedItems>
    </cacheField>
    <cacheField name="[Coredata].[TranslatedIndicator].[TranslatedIndicator]" caption="TranslatedIndicator" numFmtId="0" hierarchy="26" level="1">
      <sharedItems count="7">
        <s v="Agriculture"/>
        <s v="Construction"/>
        <s v="Domestic Work"/>
        <s v="Informal Economy"/>
        <s v="Mining"/>
        <s v="Tourism and Hospitality"/>
        <s v="Transportation"/>
      </sharedItems>
    </cacheField>
    <cacheField name="[Measures].[Sum of Value 3]" caption="Sum of Value 3" numFmtId="0" hierarchy="52" level="32767"/>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3"/>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4"/>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2407411" createdVersion="5" refreshedVersion="8" minRefreshableVersion="3" recordCount="0" supportSubquery="1" supportAdvancedDrill="1" xr:uid="{BBC829D7-8EDF-4091-B479-177A394EB68C}">
  <cacheSource type="external" connectionId="1"/>
  <cacheFields count="5">
    <cacheField name="[Measures].[Sum of Value]" caption="Sum of Value" numFmtId="0" hierarchy="49" level="32767"/>
    <cacheField name="[Measures].[Sum of SADC AVG]" caption="Sum of SADC AVG" numFmtId="0" hierarchy="50" level="32767"/>
    <cacheField name="[Language].[Language].[Language]" caption="Language" numFmtId="0" hierarchy="35" level="1">
      <sharedItems containsSemiMixedTypes="0" containsNonDate="0" containsString="0"/>
    </cacheField>
    <cacheField name="[Comparitativedata].[Country].[Country]" caption="Country" numFmtId="0" hierarchy="14" level="1">
      <sharedItems count="15">
        <s v="Angola"/>
        <s v="Botswana"/>
        <s v="Democratic Republic of Congo "/>
        <s v="Eswatini"/>
        <s v="Lesotho"/>
        <s v="Madagascar"/>
        <s v="Malawi"/>
        <s v="Mauritius"/>
        <s v="Mozambique"/>
        <s v="Namibia"/>
        <s v="Seychelles"/>
        <s v="South Africa"/>
        <s v="United Republic of Tanzania"/>
        <s v="Zambia"/>
        <s v="Zimbabwe"/>
      </sharedItems>
    </cacheField>
    <cacheField name="[Comparitativedata].[Attribute].[Attribute]" caption="Attribute" numFmtId="0" hierarchy="15"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2" memberValueDatatype="130" unbalanced="0">
      <fieldsUsage count="2">
        <fieldUsage x="-1"/>
        <fieldUsage x="3"/>
      </fieldsUsage>
    </cacheHierarchy>
    <cacheHierarchy uniqueName="[Comparitativedata].[Attribute]" caption="Attribute" attribute="1" defaultMemberUniqueName="[Comparitativedata].[Attribute].[All]" allUniqueName="[Comparitativedata].[Attribute].[All]" dimensionUniqueName="[Comparitativedata]" displayFolder="" count="2" memberValueDatatype="130" unbalanced="0">
      <fieldsUsage count="2">
        <fieldUsage x="-1"/>
        <fieldUsage x="4"/>
      </fieldsUsage>
    </cacheHierarchy>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0" memberValueDatatype="130" unbalanced="0"/>
    <cacheHierarchy uniqueName="[Coredata].[Heading]" caption="Heading" attribute="1" defaultMemberUniqueName="[Coredata].[Heading].[All]" allUniqueName="[Coredata].[Heading].[All]" dimensionUniqueName="[Coredata]" displayFolder="" count="0" memberValueDatatype="130" unbalanced="0"/>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oneField="1">
      <fieldsUsage count="1">
        <fieldUsage x="0"/>
      </fieldsUsage>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oneField="1">
      <fieldsUsage count="1">
        <fieldUsage x="1"/>
      </fieldsUsage>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94212965" createdVersion="5" refreshedVersion="8" minRefreshableVersion="3" recordCount="0" supportSubquery="1" supportAdvancedDrill="1" xr:uid="{C3DBFA8A-128F-4EFA-B16E-255088BE0ED2}">
  <cacheSource type="external" connectionId="1"/>
  <cacheFields count="6">
    <cacheField name="[Coredata].[Translatedheading].[Translatedheading]" caption="Translatedheading" numFmtId="0" hierarchy="25" level="1">
      <sharedItems count="6">
        <s v="Data Collection and Monitoring"/>
        <s v="Institutional Coordinating Mechanism"/>
        <s v="Ratification of ILO Conventions"/>
        <s v="Collecte de données et suivi" u="1"/>
        <s v="Mécanisme de coordination institutionnelle" u="1"/>
        <s v="Ratification des conventions de l'OIT" u="1"/>
      </sharedItems>
    </cacheField>
    <cacheField name="[Coredata].[TranslatedIndicator].[TranslatedIndicator]" caption="TranslatedIndicator" numFmtId="0" hierarchy="26" level="1">
      <sharedItems count="30">
        <s v="Evaluation of the national efforts in last 2 years"/>
        <s v="Monitoring system that collects sex, age and disability disaggregated data"/>
        <s v="Research within the last 2 years"/>
        <s v="Arrangements to coordinate efforts"/>
        <s v="Details of mechanism"/>
        <s v="Institutional Coordinating Mechanism in place"/>
        <s v="Mechanism to detect, stop and punish child labour"/>
        <s v="Mechanism to remove and shelter children in need"/>
        <s v="Domestic Workers (189)"/>
        <s v="Labour inspection - Agriculture (129)"/>
        <s v="Labour inspection (81)"/>
        <s v="Minimum Age (138)"/>
        <s v="Non-Listing/Appearance before Committee on Application of Standards in relation to Con 138 or 182"/>
        <s v="Occupational health and safety (155)"/>
        <s v="Safety and health in agriculture (184)"/>
        <s v="Worst forms of child labour (182)"/>
        <s v="Évaluation des efforts nationaux au cours des 2 dernières années" u="1"/>
        <s v="Recherches au cours des deux dernières années" u="1"/>
        <s v="Système de surveillance qui collecte des données désagrégées par sexe, âge et handicap" u="1"/>
        <s v="Mécanisme de coordination institutionnelle en place" u="1"/>
        <s v="Mécanisme de détection, d'arrêt et de sanction du travail des enfants" u="1"/>
        <s v="Mécanisme pour retirer et abriter les enfants dans le besoin" u="1"/>
        <s v="Âge minimum (138)" u="1"/>
        <s v="Inspection du travail - Agriculture (129)" u="1"/>
        <s v="Inspection du travail (81)" u="1"/>
        <s v="Non-Comparution devant le Comité de l'application des normes relatives à la Con 138 ou 182" u="1"/>
        <s v="Pires formes de travail des enfants (182)" u="1"/>
        <s v="Santé et sécurité au travail (155)" u="1"/>
        <s v="Sécurité et santé en agriculture (184)" u="1"/>
        <s v="Travailleurs domestiques (189)" u="1"/>
      </sharedItems>
    </cacheField>
    <cacheField name="[Coredata].[Heading].[Heading]" caption="Heading" numFmtId="0" hierarchy="21" level="1">
      <sharedItems containsSemiMixedTypes="0" containsNonDate="0" containsString="0"/>
    </cacheField>
    <cacheField name="[Language].[Language].[Language]" caption="Language" numFmtId="0" hierarchy="35" level="1">
      <sharedItems containsSemiMixedTypes="0" containsNonDate="0" containsString="0"/>
    </cacheField>
    <cacheField name="[Measures].[Sum of Value 3]" caption="Sum of Value 3" numFmtId="0" hierarchy="52" level="32767"/>
    <cacheField name="[Coredata].[Country].[Country]" caption="Country" numFmtId="0" hierarchy="20" level="1">
      <sharedItems containsSemiMixedTypes="0" containsNonDate="0" containsString="0"/>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5"/>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2"/>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2" memberValueDatatype="130" unbalanced="0">
      <fieldsUsage count="2">
        <fieldUsage x="-1"/>
        <fieldUsage x="0"/>
      </fieldsUsage>
    </cacheHierarchy>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fieldsUsage count="2">
        <fieldUsage x="-1"/>
        <fieldUsage x="3"/>
      </fieldsUsage>
    </cacheHierarchy>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4"/>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Crossman, Darryl" refreshedDate="45378.281874189815" createdVersion="3" refreshedVersion="8" minRefreshableVersion="3" recordCount="0" supportSubquery="1" supportAdvancedDrill="1" xr:uid="{EA8E8C48-653B-4061-A975-04C61C096D28}">
  <cacheSource type="external" connectionId="1">
    <extLst>
      <ext xmlns:x14="http://schemas.microsoft.com/office/spreadsheetml/2009/9/main" uri="{F057638F-6D5F-4e77-A914-E7F072B9BCA8}">
        <x14:sourceConnection name="ThisWorkbookDataModel"/>
      </ext>
    </extLst>
  </cacheSource>
  <cacheFields count="0"/>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0" memberValueDatatype="130" unbalanced="0"/>
    <cacheHierarchy uniqueName="[Clean_data].[Heading]" caption="Heading" attribute="1" defaultMemberUniqueName="[Clean_data].[Heading].[All]" allUniqueName="[Clean_data].[Heading].[All]" dimensionUniqueName="[Clean_data]" displayFolder="" count="0" memberValueDatatype="130" unbalanced="0"/>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2"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cacheHierarchy uniqueName="[Coredata].[Heading]" caption="Heading" attribute="1" defaultMemberUniqueName="[Coredata].[Heading].[All]" allUniqueName="[Coredata].[Heading].[All]" dimensionUniqueName="[Coredata]" displayFolder="" count="0" memberValueDatatype="130" unbalanced="0"/>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0" memberValueDatatype="130" unbalanced="0"/>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0" memberValueDatatype="130" unbalanced="0"/>
    <cacheHierarchy uniqueName="[Language].[Language]" caption="Language" attribute="1" defaultMemberUniqueName="[Language].[Language].[All]" allUniqueName="[Language].[Language].[All]" dimensionUniqueName="[Language]" displayFolder="" count="2" memberValueDatatype="130" unbalanced="0"/>
    <cacheHierarchy uniqueName="[Question_numbers].[Dataquestions]" caption="Dataquestions" attribute="1" defaultMemberUniqueName="[Question_numbers].[Dataquestions].[All]" allUniqueName="[Question_numbers].[Dataquestions].[All]" dimensionUniqueName="[Question_numbers]" displayFolder="" count="0" memberValueDatatype="130" unbalanced="0"/>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0" memberValueDatatype="130" unbalanced="0"/>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slicerData="1" pivotCacheId="770480185"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3564812" createdVersion="5" refreshedVersion="8" minRefreshableVersion="3" recordCount="0" supportSubquery="1" supportAdvancedDrill="1" xr:uid="{0E5F2551-286A-49C7-A91B-16FA7F23C3C2}">
  <cacheSource type="external" connectionId="1"/>
  <cacheFields count="10">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22">
        <s v="Adequate budget for labour inspectors"/>
        <s v="Adequate budget for law enforcement and prosecution"/>
        <s v="Adequate budget for social protection"/>
        <s v="Adequate overall budget"/>
        <s v="Country adopted list of hazardous occupations or activities prohibited for children"/>
        <s v="Dedicated budget for child labour"/>
        <s v="Difficult conditions such as long hours or during the night or work where the child is unreasonably confined to the premises of the employer"/>
        <s v="Work in an unhealthy environment which may, for example, hazardous substances, temperatures, noise levels, or vibrations"/>
        <s v="Work underground, under water, at dangerous heights or in confined spaces"/>
        <s v="Work which exposes children to physical, psychological or sexual abuse"/>
        <s v="Work with dangerous machinery, equipment and tools, or which involves the manual handling or transport of heavy loads"/>
        <s v="Budget adéquat pour la protection sociale" u="1"/>
        <s v="Budget adéquat pour l'application de la loi et les poursuites" u="1"/>
        <s v="Budget adéquat pour les inspecteurs du travail" u="1"/>
        <s v="Budget dédié au travail des enfants" u="1"/>
        <s v="Budget global adéquat" u="1"/>
        <s v="Conditions difficiles telles que de longues heures de travail ou du travail de nuit, ou du travail où l'enfant est injustement confiné dans les locaux de l'employeur" u="1"/>
        <s v="Pays adopte une liste d'occupations ou d'activités dangereuses interdites aux enfants" u="1"/>
        <s v="Travail avec des machines, de l'équipement et des outils dangereux, ou impliquant la manutention ou le transport manuel de charges lourdes" u="1"/>
        <s v="Travail dans un environnement malsain qui peut, par exemple, comporter des substances dangereuses, des températures, des niveaux de bruit ou des vibrations" u="1"/>
        <s v="travail qui expose les enfants à des abus physiques, psychologiques ou sexuels" u="1"/>
        <s v="Travail sous terre, sous l'eau, à des hauteurs dangereuses ou dans des espaces confiné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Coredata].[Number].[Number]" caption="Number" numFmtId="0" hierarchy="19" level="1">
      <sharedItems containsSemiMixedTypes="0" containsString="0" containsNumber="1" containsInteger="1" minValue="1" maxValue="1" count="1">
        <n v="1"/>
      </sharedItems>
      <extLst>
        <ext xmlns:x15="http://schemas.microsoft.com/office/spreadsheetml/2010/11/main" uri="{4F2E5C28-24EA-4eb8-9CBF-B6C8F9C3D259}">
          <x15:cachedUniqueNames>
            <x15:cachedUniqueName index="0" name="[Coredata].[Number].&amp;[1]"/>
          </x15:cachedUniqueNames>
        </ext>
      </extLst>
    </cacheField>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2" memberValueDatatype="20" unbalanced="0">
      <fieldsUsage count="2">
        <fieldUsage x="-1"/>
        <fieldUsage x="9"/>
      </fieldsUsage>
    </cacheHierarchy>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0" memberValueDatatype="130" unbalanced="0"/>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0" memberValueDatatype="130" unbalanced="0"/>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0" memberValueDatatype="130" unbalanced="0"/>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5879629" createdVersion="5" refreshedVersion="8" minRefreshableVersion="3" recordCount="0" supportSubquery="1" supportAdvancedDrill="1" xr:uid="{AC8B4D59-B776-4338-8A07-C4E9A09887FF}">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National Action Plan / Strategic Plan in place"/>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6226852" createdVersion="5" refreshedVersion="8" minRefreshableVersion="3" recordCount="0" supportSubquery="1" supportAdvancedDrill="1" xr:uid="{E182FCE4-8F55-4407-89C3-DF2AE9281278}">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Institutional Coordinating Mechanism in place"/>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6574075" createdVersion="5" refreshedVersion="8" minRefreshableVersion="3" recordCount="0" supportSubquery="1" supportAdvancedDrill="1" xr:uid="{72E3B4D9-098A-4149-A406-63EE64F8E087}">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Country is part of global alliance partnerships"/>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7037037" createdVersion="5" refreshedVersion="8" minRefreshableVersion="3" recordCount="0" supportSubquery="1" supportAdvancedDrill="1" xr:uid="{7E37392E-2E3C-45BB-8717-D123A7B5C4EB}">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Subsidised basic education and training for children"/>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7384261" createdVersion="5" refreshedVersion="8" minRefreshableVersion="3" recordCount="0" supportSubquery="1" supportAdvancedDrill="1" xr:uid="{942354E7-5B9D-44C6-9F6A-F3022659B418}">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Dedicated budget for child labour"/>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P" refreshedDate="45548.552987847223" createdVersion="5" refreshedVersion="8" minRefreshableVersion="3" recordCount="0" supportSubquery="1" supportAdvancedDrill="1" xr:uid="{82D2164F-6B2B-4BCA-B12D-44151E300A51}">
  <cacheSource type="external" connectionId="1"/>
  <cacheFields count="13">
    <cacheField name="[Question_numbers].[Dataquestions].[Dataquestions]" caption="Dataquestions" numFmtId="0" hierarchy="36" level="1">
      <sharedItems containsSemiMixedTypes="0" containsNonDate="0" containsString="0"/>
    </cacheField>
    <cacheField name="[Translations].[Value].[Value]" caption="Value" numFmtId="0" hierarchy="42" level="1">
      <sharedItems count="3">
        <s v="Dados disponíveis"/>
        <s v="Data available" u="1"/>
        <s v="Données disponibles" u="1"/>
      </sharedItems>
    </cacheField>
    <cacheField name="[Language].[Language].[Language]" caption="Language" numFmtId="0" hierarchy="35" level="1">
      <sharedItems containsSemiMixedTypes="0" containsNonDate="0" containsString="0"/>
    </cacheField>
    <cacheField name="[Clean_data].[Country].[Country]" caption="Country" numFmtId="0" hierarchy="1" level="1">
      <sharedItems containsSemiMixedTypes="0" containsNonDate="0" containsString="0"/>
    </cacheField>
    <cacheField name="[Headings].[Value].[Value]" caption="Value" numFmtId="0" hierarchy="34" level="1">
      <sharedItems count="2">
        <s v="Adoption of prohibition of hazardous work"/>
        <s v="Budget allocation"/>
      </sharedItems>
    </cacheField>
    <cacheField name="[Headinglist].[Heading].[Heading]" caption="Heading" numFmtId="0" hierarchy="31" level="1">
      <sharedItems containsSemiMixedTypes="0" containsNonDate="0" containsString="0"/>
    </cacheField>
    <cacheField name="[Clean_data].[Heading].[Heading]" caption="Heading" numFmtId="0" hierarchy="2" level="1">
      <sharedItems count="2">
        <s v="Adoption of hazardous occupations prohibited"/>
        <s v="Budget allocation"/>
      </sharedItems>
    </cacheField>
    <cacheField name="[Coredata].[Heading].[Heading]" caption="Heading" numFmtId="0" hierarchy="21" level="1">
      <sharedItems containsSemiMixedTypes="0" containsNonDate="0" containsString="0"/>
    </cacheField>
    <cacheField name="[Coredata].[Country].[Country]" caption="Country" numFmtId="0" hierarchy="20" level="1">
      <sharedItems containsSemiMixedTypes="0" containsNonDate="0" containsString="0"/>
    </cacheField>
    <cacheField name="[Translations].[Dataquestions].[Dataquestions]" caption="Dataquestions" numFmtId="0" hierarchy="39" level="1">
      <sharedItems containsSemiMixedTypes="0" containsNonDate="0" containsString="0"/>
    </cacheField>
    <cacheField name="[Coredata].[TranslatedIndicator].[TranslatedIndicator]" caption="TranslatedIndicator" numFmtId="0" hierarchy="26" level="1">
      <sharedItems count="1">
        <s v="Adequate budget for social protection"/>
      </sharedItems>
    </cacheField>
    <cacheField name="[Coredata].[Dataquestion].[Dataquestion]" caption="Dataquestion" numFmtId="0" hierarchy="22" level="1">
      <sharedItems containsSemiMixedTypes="0" containsNonDate="0" containsString="0"/>
    </cacheField>
    <cacheField name="[Measures].[Sum of Value 3]" caption="Sum of Value 3" numFmtId="0" hierarchy="52" level="32767"/>
  </cacheFields>
  <cacheHierarchies count="85">
    <cacheHierarchy uniqueName="[Clean_data].[Number]" caption="Number" attribute="1" defaultMemberUniqueName="[Clean_data].[Number].[All]" allUniqueName="[Clean_data].[Number].[All]" dimensionUniqueName="[Clean_data]" displayFolder="" count="0" memberValueDatatype="20" unbalanced="0"/>
    <cacheHierarchy uniqueName="[Clean_data].[Country]" caption="Country" attribute="1" defaultMemberUniqueName="[Clean_data].[Country].[All]" allUniqueName="[Clean_data].[Country].[All]" dimensionUniqueName="[Clean_data]" displayFolder="" count="2" memberValueDatatype="130" unbalanced="0">
      <fieldsUsage count="2">
        <fieldUsage x="-1"/>
        <fieldUsage x="3"/>
      </fieldsUsage>
    </cacheHierarchy>
    <cacheHierarchy uniqueName="[Clean_data].[Heading]" caption="Heading" attribute="1" defaultMemberUniqueName="[Clean_data].[Heading].[All]" allUniqueName="[Clean_data].[Heading].[All]" dimensionUniqueName="[Clean_data]" displayFolder="" count="2" memberValueDatatype="130" unbalanced="0">
      <fieldsUsage count="2">
        <fieldUsage x="-1"/>
        <fieldUsage x="6"/>
      </fieldsUsage>
    </cacheHierarchy>
    <cacheHierarchy uniqueName="[Clean_data].[Attribute]" caption="Attribute" attribute="1" defaultMemberUniqueName="[Clean_data].[Attribute].[All]" allUniqueName="[Clean_data].[Attribute].[All]" dimensionUniqueName="[Clean_data]" displayFolder="" count="0" memberValueDatatype="130" unbalanced="0"/>
    <cacheHierarchy uniqueName="[Clean_data].[Value]" caption="Value" attribute="1" defaultMemberUniqueName="[Clean_data].[Value].[All]" allUniqueName="[Clean_data].[Value].[All]" dimensionUniqueName="[Clean_data]" displayFolder="" count="0" memberValueDatatype="5" unbalanced="0"/>
    <cacheHierarchy uniqueName="[Clean_data1].[Number]" caption="Number" attribute="1" defaultMemberUniqueName="[Clean_data1].[Number].[All]" allUniqueName="[Clean_data1].[Number].[All]" dimensionUniqueName="[Clean_data1]" displayFolder="" count="0" memberValueDatatype="20" unbalanced="0"/>
    <cacheHierarchy uniqueName="[Clean_data1].[Country]" caption="Country" attribute="1" defaultMemberUniqueName="[Clean_data1].[Country].[All]" allUniqueName="[Clean_data1].[Country].[All]" dimensionUniqueName="[Clean_data1]" displayFolder="" count="0" memberValueDatatype="130" unbalanced="0"/>
    <cacheHierarchy uniqueName="[Clean_data1].[Attribute]" caption="Attribute" attribute="1" defaultMemberUniqueName="[Clean_data1].[Attribute].[All]" allUniqueName="[Clean_data1].[Attribute].[All]" dimensionUniqueName="[Clean_data1]" displayFolder="" count="0" memberValueDatatype="130" unbalanced="0"/>
    <cacheHierarchy uniqueName="[Clean_data1].[Value]" caption="Value" attribute="1" defaultMemberUniqueName="[Clean_data1].[Value].[All]" allUniqueName="[Clean_data1].[Value].[All]" dimensionUniqueName="[Clean_data1]" displayFolder="" count="0" memberValueDatatype="5" unbalanced="0"/>
    <cacheHierarchy uniqueName="[Clean_data2].[Number]" caption="Number" attribute="1" defaultMemberUniqueName="[Clean_data2].[Number].[All]" allUniqueName="[Clean_data2].[Number].[All]" dimensionUniqueName="[Clean_data2]" displayFolder="" count="0" memberValueDatatype="20" unbalanced="0"/>
    <cacheHierarchy uniqueName="[Clean_data2].[Country]" caption="Country" attribute="1" defaultMemberUniqueName="[Clean_data2].[Country].[All]" allUniqueName="[Clean_data2].[Country].[All]" dimensionUniqueName="[Clean_data2]" displayFolder="" count="0" memberValueDatatype="130" unbalanced="0"/>
    <cacheHierarchy uniqueName="[Clean_data2].[Attribute]" caption="Attribute" attribute="1" defaultMemberUniqueName="[Clean_data2].[Attribute].[All]" allUniqueName="[Clean_data2].[Attribute].[All]" dimensionUniqueName="[Clean_data2]" displayFolder="" count="0" memberValueDatatype="130" unbalanced="0"/>
    <cacheHierarchy uniqueName="[Clean_data2].[Value]" caption="Value" attribute="1" defaultMemberUniqueName="[Clean_data2].[Value].[All]" allUniqueName="[Clean_data2].[Value].[All]" dimensionUniqueName="[Clean_data2]" displayFolder="" count="0" memberValueDatatype="5" unbalanced="0"/>
    <cacheHierarchy uniqueName="[Comparitativedata].[Number]" caption="Number" attribute="1" defaultMemberUniqueName="[Comparitativedata].[Number].[All]" allUniqueName="[Comparitativedata].[Number].[All]" dimensionUniqueName="[Comparitativedata]" displayFolder="" count="0" memberValueDatatype="20" unbalanced="0"/>
    <cacheHierarchy uniqueName="[Comparitativedata].[Country]" caption="Country" attribute="1" defaultMemberUniqueName="[Comparitativedata].[Country].[All]" allUniqueName="[Comparitativedata].[Country].[All]" dimensionUniqueName="[Comparitativedata]" displayFolder="" count="0" memberValueDatatype="130" unbalanced="0"/>
    <cacheHierarchy uniqueName="[Comparitativedata].[Attribute]" caption="Attribute" attribute="1" defaultMemberUniqueName="[Comparitativedata].[Attribute].[All]" allUniqueName="[Comparitativedata].[Attribute].[All]" dimensionUniqueName="[Comparitativedata]" displayFolder="" count="0" memberValueDatatype="130" unbalanced="0"/>
    <cacheHierarchy uniqueName="[Comparitativedata].[Language]" caption="Language" attribute="1" defaultMemberUniqueName="[Comparitativedata].[Language].[All]" allUniqueName="[Comparitativedata].[Language].[All]" dimensionUniqueName="[Comparitativedata]" displayFolder="" count="0" memberValueDatatype="130" unbalanced="0"/>
    <cacheHierarchy uniqueName="[Comparitativedata].[Value]" caption="Value" attribute="1" defaultMemberUniqueName="[Comparitativedata].[Value].[All]" allUniqueName="[Comparitativedata].[Value].[All]" dimensionUniqueName="[Comparitativedata]" displayFolder="" count="0" memberValueDatatype="5" unbalanced="0"/>
    <cacheHierarchy uniqueName="[Comparitativedata].[SADC AVG]" caption="SADC AVG" attribute="1" defaultMemberUniqueName="[Comparitativedata].[SADC AVG].[All]" allUniqueName="[Comparitativedata].[SADC AVG].[All]" dimensionUniqueName="[Comparitativedata]" displayFolder="" count="0" memberValueDatatype="5" unbalanced="0"/>
    <cacheHierarchy uniqueName="[Coredata].[Number]" caption="Number" attribute="1" defaultMemberUniqueName="[Coredata].[Number].[All]" allUniqueName="[Coredata].[Number].[All]" dimensionUniqueName="[Coredata]" displayFolder="" count="0" memberValueDatatype="20" unbalanced="0"/>
    <cacheHierarchy uniqueName="[Coredata].[Country]" caption="Country" attribute="1" defaultMemberUniqueName="[Coredata].[Country].[All]" allUniqueName="[Coredata].[Country].[All]" dimensionUniqueName="[Coredata]" displayFolder="" count="2" memberValueDatatype="130" unbalanced="0">
      <fieldsUsage count="2">
        <fieldUsage x="-1"/>
        <fieldUsage x="8"/>
      </fieldsUsage>
    </cacheHierarchy>
    <cacheHierarchy uniqueName="[Coredata].[Heading]" caption="Heading" attribute="1" defaultMemberUniqueName="[Coredata].[Heading].[All]" allUniqueName="[Coredata].[Heading].[All]" dimensionUniqueName="[Coredata]" displayFolder="" count="2" memberValueDatatype="130" unbalanced="0">
      <fieldsUsage count="2">
        <fieldUsage x="-1"/>
        <fieldUsage x="7"/>
      </fieldsUsage>
    </cacheHierarchy>
    <cacheHierarchy uniqueName="[Coredata].[Dataquestion]" caption="Dataquestion" attribute="1" defaultMemberUniqueName="[Coredata].[Dataquestion].[All]" allUniqueName="[Coredata].[Dataquestion].[All]" dimensionUniqueName="[Coredata]" displayFolder="" count="2" memberValueDatatype="130" unbalanced="0">
      <fieldsUsage count="2">
        <fieldUsage x="-1"/>
        <fieldUsage x="11"/>
      </fieldsUsage>
    </cacheHierarchy>
    <cacheHierarchy uniqueName="[Coredata].[Language]" caption="Language" attribute="1" defaultMemberUniqueName="[Coredata].[Language].[All]" allUniqueName="[Coredata].[Language].[All]" dimensionUniqueName="[Coredata]" displayFolder="" count="0" memberValueDatatype="130" unbalanced="0"/>
    <cacheHierarchy uniqueName="[Coredata].[Dataheadings]" caption="Dataheadings" attribute="1" defaultMemberUniqueName="[Coredata].[Dataheadings].[All]" allUniqueName="[Coredata].[Dataheadings].[All]" dimensionUniqueName="[Coredata]" displayFolder="" count="0" memberValueDatatype="130" unbalanced="0"/>
    <cacheHierarchy uniqueName="[Coredata].[Translatedheading]" caption="Translatedheading" attribute="1" defaultMemberUniqueName="[Coredata].[Translatedheading].[All]" allUniqueName="[Coredata].[Translatedheading].[All]" dimensionUniqueName="[Coredata]" displayFolder="" count="0" memberValueDatatype="130" unbalanced="0"/>
    <cacheHierarchy uniqueName="[Coredata].[TranslatedIndicator]" caption="TranslatedIndicator" attribute="1" defaultMemberUniqueName="[Coredata].[TranslatedIndicator].[All]" allUniqueName="[Coredata].[TranslatedIndicator].[All]" dimensionUniqueName="[Coredata]" displayFolder="" count="2" memberValueDatatype="130" unbalanced="0">
      <fieldsUsage count="2">
        <fieldUsage x="-1"/>
        <fieldUsage x="10"/>
      </fieldsUsage>
    </cacheHierarchy>
    <cacheHierarchy uniqueName="[Coredata].[Value]" caption="Value" attribute="1" defaultMemberUniqueName="[Coredata].[Value].[All]" allUniqueName="[Coredata].[Value].[All]" dimensionUniqueName="[Coredata]" displayFolder="" count="0" memberValueDatatype="5" unbalanced="0"/>
    <cacheHierarchy uniqueName="[Country].[Country]" caption="Country" attribute="1" defaultMemberUniqueName="[Country].[Country].[All]" allUniqueName="[Country].[Country].[All]" dimensionUniqueName="[Country]" displayFolder="" count="0" memberValueDatatype="130" unbalanced="0"/>
    <cacheHierarchy uniqueName="[Country1].[Country]" caption="Country" attribute="1" defaultMemberUniqueName="[Country1].[Country].[All]" allUniqueName="[Country1].[Country].[All]" dimensionUniqueName="[Country1]" displayFolder="" count="0" memberValueDatatype="130" unbalanced="0"/>
    <cacheHierarchy uniqueName="[Country2].[Country]" caption="Country" attribute="1" defaultMemberUniqueName="[Country2].[Country].[All]" allUniqueName="[Country2].[Country].[All]" dimensionUniqueName="[Country2]" displayFolder="" count="0" memberValueDatatype="130" unbalanced="0"/>
    <cacheHierarchy uniqueName="[Headinglist].[Heading]" caption="Heading" attribute="1" defaultMemberUniqueName="[Headinglist].[Heading].[All]" allUniqueName="[Headinglist].[Heading].[All]" dimensionUniqueName="[Headinglist]" displayFolder="" count="2" memberValueDatatype="130" unbalanced="0">
      <fieldsUsage count="2">
        <fieldUsage x="-1"/>
        <fieldUsage x="5"/>
      </fieldsUsage>
    </cacheHierarchy>
    <cacheHierarchy uniqueName="[Headings].[Heading]" caption="Heading" attribute="1" defaultMemberUniqueName="[Headings].[Heading].[All]" allUniqueName="[Headings].[Heading].[All]" dimensionUniqueName="[Headings]" displayFolder="" count="0" memberValueDatatype="130" unbalanced="0"/>
    <cacheHierarchy uniqueName="[Headings].[Language]" caption="Language" attribute="1" defaultMemberUniqueName="[Headings].[Language].[All]" allUniqueName="[Headings].[Language].[All]" dimensionUniqueName="[Headings]" displayFolder="" count="0" memberValueDatatype="130" unbalanced="0"/>
    <cacheHierarchy uniqueName="[Headings].[Value]" caption="Value" attribute="1" defaultMemberUniqueName="[Headings].[Value].[All]" allUniqueName="[Headings].[Value].[All]" dimensionUniqueName="[Headings]" displayFolder="" count="2" memberValueDatatype="130" unbalanced="0">
      <fieldsUsage count="2">
        <fieldUsage x="-1"/>
        <fieldUsage x="4"/>
      </fieldsUsage>
    </cacheHierarchy>
    <cacheHierarchy uniqueName="[Language].[Language]" caption="Language" attribute="1" defaultMemberUniqueName="[Language].[Language].[All]" allUniqueName="[Language].[Language].[All]" dimensionUniqueName="[Language]" displayFolder="" count="2" memberValueDatatype="130" unbalanced="0">
      <fieldsUsage count="2">
        <fieldUsage x="-1"/>
        <fieldUsage x="2"/>
      </fieldsUsage>
    </cacheHierarchy>
    <cacheHierarchy uniqueName="[Question_numbers].[Dataquestions]" caption="Dataquestions" attribute="1" defaultMemberUniqueName="[Question_numbers].[Dataquestions].[All]" allUniqueName="[Question_numbers].[Dataquestions].[All]" dimensionUniqueName="[Question_numbers]" displayFolder="" count="2" memberValueDatatype="130" unbalanced="0">
      <fieldsUsage count="2">
        <fieldUsage x="-1"/>
        <fieldUsage x="0"/>
      </fieldsUsage>
    </cacheHierarchy>
    <cacheHierarchy uniqueName="[Question_numbers1].[Dataquestions]" caption="Dataquestions" attribute="1" defaultMemberUniqueName="[Question_numbers1].[Dataquestions].[All]" allUniqueName="[Question_numbers1].[Dataquestions].[All]" dimensionUniqueName="[Question_numbers1]" displayFolder="" count="0" memberValueDatatype="130" unbalanced="0"/>
    <cacheHierarchy uniqueName="[Question_numbers2].[Dataquestions]" caption="Dataquestions" attribute="1" defaultMemberUniqueName="[Question_numbers2].[Dataquestions].[All]" allUniqueName="[Question_numbers2].[Dataquestions].[All]" dimensionUniqueName="[Question_numbers2]" displayFolder="" count="0" memberValueDatatype="130" unbalanced="0"/>
    <cacheHierarchy uniqueName="[Translations].[Dataquestions]" caption="Dataquestions" attribute="1" defaultMemberUniqueName="[Translations].[Dataquestions].[All]" allUniqueName="[Translations].[Dataquestions].[All]" dimensionUniqueName="[Translations]" displayFolder="" count="2" memberValueDatatype="130" unbalanced="0">
      <fieldsUsage count="2">
        <fieldUsage x="-1"/>
        <fieldUsage x="9"/>
      </fieldsUsage>
    </cacheHierarchy>
    <cacheHierarchy uniqueName="[Translations].[Attribute]" caption="Attribute" attribute="1" defaultMemberUniqueName="[Translations].[Attribute].[All]" allUniqueName="[Translations].[Attribute].[All]" dimensionUniqueName="[Translations]" displayFolder="" count="0" memberValueDatatype="130" unbalanced="0"/>
    <cacheHierarchy uniqueName="[Translations].[Heading]" caption="Heading" attribute="1" defaultMemberUniqueName="[Translations].[Heading].[All]" allUniqueName="[Translations].[Heading].[All]" dimensionUniqueName="[Translations]" displayFolder="" count="0" memberValueDatatype="130" unbalanced="0"/>
    <cacheHierarchy uniqueName="[Translations].[Value]" caption="Value" attribute="1" defaultMemberUniqueName="[Translations].[Value].[All]" allUniqueName="[Translations].[Value].[All]" dimensionUniqueName="[Translations]" displayFolder="" count="2" memberValueDatatype="130" unbalanced="0">
      <fieldsUsage count="2">
        <fieldUsage x="-1"/>
        <fieldUsage x="1"/>
      </fieldsUsage>
    </cacheHierarchy>
    <cacheHierarchy uniqueName="[Translations1].[Dataquestions]" caption="Dataquestions" attribute="1" defaultMemberUniqueName="[Translations1].[Dataquestions].[All]" allUniqueName="[Translations1].[Dataquestions].[All]" dimensionUniqueName="[Translations1]" displayFolder="" count="0" memberValueDatatype="130" unbalanced="0"/>
    <cacheHierarchy uniqueName="[Translations1].[Attribute]" caption="Attribute" attribute="1" defaultMemberUniqueName="[Translations1].[Attribute].[All]" allUniqueName="[Translations1].[Attribute].[All]" dimensionUniqueName="[Translations1]" displayFolder="" count="0" memberValueDatatype="130" unbalanced="0"/>
    <cacheHierarchy uniqueName="[Translations1].[Value]" caption="Value" attribute="1" defaultMemberUniqueName="[Translations1].[Value].[All]" allUniqueName="[Translations1].[Value].[All]" dimensionUniqueName="[Translations1]" displayFolder="" count="0" memberValueDatatype="130" unbalanced="0"/>
    <cacheHierarchy uniqueName="[Translations2].[Dataquestions]" caption="Dataquestions" attribute="1" defaultMemberUniqueName="[Translations2].[Dataquestions].[All]" allUniqueName="[Translations2].[Dataquestions].[All]" dimensionUniqueName="[Translations2]" displayFolder="" count="0" memberValueDatatype="130" unbalanced="0"/>
    <cacheHierarchy uniqueName="[Translations2].[Attribute]" caption="Attribute" attribute="1" defaultMemberUniqueName="[Translations2].[Attribute].[All]" allUniqueName="[Translations2].[Attribute].[All]" dimensionUniqueName="[Translations2]" displayFolder="" count="0" memberValueDatatype="130" unbalanced="0"/>
    <cacheHierarchy uniqueName="[Translations2].[Value]" caption="Value" attribute="1" defaultMemberUniqueName="[Translations2].[Value].[All]" allUniqueName="[Translations2].[Value].[All]" dimensionUniqueName="[Translations2]" displayFolder="" count="0" memberValueDatatype="130" unbalanced="0"/>
    <cacheHierarchy uniqueName="[Measures].[Sum of Value]" caption="Sum of Value" measure="1" displayFolder="" measureGroup="Comparitativedata" count="0">
      <extLst>
        <ext xmlns:x15="http://schemas.microsoft.com/office/spreadsheetml/2010/11/main" uri="{B97F6D7D-B522-45F9-BDA1-12C45D357490}">
          <x15:cacheHierarchy aggregatedColumn="17"/>
        </ext>
      </extLst>
    </cacheHierarchy>
    <cacheHierarchy uniqueName="[Measures].[Sum of SADC AVG]" caption="Sum of SADC AVG" measure="1" displayFolder="" measureGroup="Comparitativedata" count="0">
      <extLst>
        <ext xmlns:x15="http://schemas.microsoft.com/office/spreadsheetml/2010/11/main" uri="{B97F6D7D-B522-45F9-BDA1-12C45D357490}">
          <x15:cacheHierarchy aggregatedColumn="18"/>
        </ext>
      </extLst>
    </cacheHierarchy>
    <cacheHierarchy uniqueName="[Measures].[Sum of Value 2]" caption="Sum of Value 2" measure="1" displayFolder="" measureGroup="Clean_data" count="0">
      <extLst>
        <ext xmlns:x15="http://schemas.microsoft.com/office/spreadsheetml/2010/11/main" uri="{B97F6D7D-B522-45F9-BDA1-12C45D357490}">
          <x15:cacheHierarchy aggregatedColumn="4"/>
        </ext>
      </extLst>
    </cacheHierarchy>
    <cacheHierarchy uniqueName="[Measures].[Sum of Value 3]" caption="Sum of Value 3" measure="1" displayFolder="" measureGroup="Coredata" count="0" oneField="1">
      <fieldsUsage count="1">
        <fieldUsage x="12"/>
      </fieldsUsage>
      <extLst>
        <ext xmlns:x15="http://schemas.microsoft.com/office/spreadsheetml/2010/11/main" uri="{B97F6D7D-B522-45F9-BDA1-12C45D357490}">
          <x15:cacheHierarchy aggregatedColumn="27"/>
        </ext>
      </extLst>
    </cacheHierarchy>
    <cacheHierarchy uniqueName="[Measures].[Sum of Number]" caption="Sum of Number" measure="1" displayFolder="" measureGroup="Coredata" count="0">
      <extLst>
        <ext xmlns:x15="http://schemas.microsoft.com/office/spreadsheetml/2010/11/main" uri="{B97F6D7D-B522-45F9-BDA1-12C45D357490}">
          <x15:cacheHierarchy aggregatedColumn="19"/>
        </ext>
      </extLst>
    </cacheHierarchy>
    <cacheHierarchy uniqueName="[Measures].[Count of Value]" caption="Count of Value" measure="1" displayFolder="" measureGroup="Translations" count="0">
      <extLst>
        <ext xmlns:x15="http://schemas.microsoft.com/office/spreadsheetml/2010/11/main" uri="{B97F6D7D-B522-45F9-BDA1-12C45D357490}">
          <x15:cacheHierarchy aggregatedColumn="42"/>
        </ext>
      </extLst>
    </cacheHierarchy>
    <cacheHierarchy uniqueName="[Measures].[Count of Heading]" caption="Count of Heading" measure="1" displayFolder="" measureGroup="Translations" count="0">
      <extLst>
        <ext xmlns:x15="http://schemas.microsoft.com/office/spreadsheetml/2010/11/main" uri="{B97F6D7D-B522-45F9-BDA1-12C45D357490}">
          <x15:cacheHierarchy aggregatedColumn="41"/>
        </ext>
      </extLst>
    </cacheHierarchy>
    <cacheHierarchy uniqueName="[Measures].[Count of Translatedheading]" caption="Count of Translatedheading" measure="1" displayFolder="" measureGroup="Coredata" count="0">
      <extLst>
        <ext xmlns:x15="http://schemas.microsoft.com/office/spreadsheetml/2010/11/main" uri="{B97F6D7D-B522-45F9-BDA1-12C45D357490}">
          <x15:cacheHierarchy aggregatedColumn="25"/>
        </ext>
      </extLst>
    </cacheHierarchy>
    <cacheHierarchy uniqueName="[Measures].[Count of Value 2]" caption="Count of Value 2" measure="1" displayFolder="" measureGroup="Clean_data1" count="0">
      <extLst>
        <ext xmlns:x15="http://schemas.microsoft.com/office/spreadsheetml/2010/11/main" uri="{B97F6D7D-B522-45F9-BDA1-12C45D357490}">
          <x15:cacheHierarchy aggregatedColumn="8"/>
        </ext>
      </extLst>
    </cacheHierarchy>
    <cacheHierarchy uniqueName="[Measures].[Sum of Value 4]" caption="Sum of Value 4" measure="1" displayFolder="" measureGroup="Clean_data1" count="0">
      <extLst>
        <ext xmlns:x15="http://schemas.microsoft.com/office/spreadsheetml/2010/11/main" uri="{B97F6D7D-B522-45F9-BDA1-12C45D357490}">
          <x15:cacheHierarchy aggregatedColumn="8"/>
        </ext>
      </extLst>
    </cacheHierarchy>
    <cacheHierarchy uniqueName="[Measures].[Count of Value 3]" caption="Count of Value 3" measure="1" displayFolder="" measureGroup="Translations1" count="0">
      <extLst>
        <ext xmlns:x15="http://schemas.microsoft.com/office/spreadsheetml/2010/11/main" uri="{B97F6D7D-B522-45F9-BDA1-12C45D357490}">
          <x15:cacheHierarchy aggregatedColumn="45"/>
        </ext>
      </extLst>
    </cacheHierarchy>
    <cacheHierarchy uniqueName="[Measures].[Count of Attribute]" caption="Count of Attribute" measure="1" displayFolder="" measureGroup="Clean_data1" count="0">
      <extLst>
        <ext xmlns:x15="http://schemas.microsoft.com/office/spreadsheetml/2010/11/main" uri="{B97F6D7D-B522-45F9-BDA1-12C45D357490}">
          <x15:cacheHierarchy aggregatedColumn="7"/>
        </ext>
      </extLst>
    </cacheHierarchy>
    <cacheHierarchy uniqueName="[Measures].[Count of Value 4]" caption="Count of Value 4" measure="1" displayFolder="" measureGroup="Clean_data2" count="0">
      <extLst>
        <ext xmlns:x15="http://schemas.microsoft.com/office/spreadsheetml/2010/11/main" uri="{B97F6D7D-B522-45F9-BDA1-12C45D357490}">
          <x15:cacheHierarchy aggregatedColumn="12"/>
        </ext>
      </extLst>
    </cacheHierarchy>
    <cacheHierarchy uniqueName="[Measures].[Sum of Value 5]" caption="Sum of Value 5" measure="1" displayFolder="" measureGroup="Clean_data2" count="0">
      <extLst>
        <ext xmlns:x15="http://schemas.microsoft.com/office/spreadsheetml/2010/11/main" uri="{B97F6D7D-B522-45F9-BDA1-12C45D357490}">
          <x15:cacheHierarchy aggregatedColumn="12"/>
        </ext>
      </extLst>
    </cacheHierarchy>
    <cacheHierarchy uniqueName="[Measures].[Count of Value 5]" caption="Count of Value 5" measure="1" displayFolder="" measureGroup="Translations2" count="0">
      <extLst>
        <ext xmlns:x15="http://schemas.microsoft.com/office/spreadsheetml/2010/11/main" uri="{B97F6D7D-B522-45F9-BDA1-12C45D357490}">
          <x15:cacheHierarchy aggregatedColumn="48"/>
        </ext>
      </extLst>
    </cacheHierarchy>
    <cacheHierarchy uniqueName="[Measures].[Count of Attribute 2]" caption="Count of Attribute 2" measure="1" displayFolder="" measureGroup="Clean_data2" count="0">
      <extLst>
        <ext xmlns:x15="http://schemas.microsoft.com/office/spreadsheetml/2010/11/main" uri="{B97F6D7D-B522-45F9-BDA1-12C45D357490}">
          <x15:cacheHierarchy aggregatedColumn="11"/>
        </ext>
      </extLst>
    </cacheHierarchy>
    <cacheHierarchy uniqueName="[Measures].[measure 2]" caption="measure 2" measure="1" displayFolder="" measureGroup="Country" count="0"/>
    <cacheHierarchy uniqueName="[Measures].[SADC]" caption="SADC" measure="1" displayFolder="" measureGroup="Country" count="0"/>
    <cacheHierarchy uniqueName="[Measures].[__XL_Count Comparitativedata]" caption="__XL_Count Comparitativedata" measure="1" displayFolder="" measureGroup="Comparitativedata" count="0" hidden="1"/>
    <cacheHierarchy uniqueName="[Measures].[__XL_Count Clean_data]" caption="__XL_Count Clean_data" measure="1" displayFolder="" measureGroup="Clean_data" count="0" hidden="1"/>
    <cacheHierarchy uniqueName="[Measures].[__XL_Count Translations]" caption="__XL_Count Translations" measure="1" displayFolder="" measureGroup="Translations" count="0" hidden="1"/>
    <cacheHierarchy uniqueName="[Measures].[__XL_Count Country]" caption="__XL_Count Country" measure="1" displayFolder="" measureGroup="Country" count="0" hidden="1"/>
    <cacheHierarchy uniqueName="[Measures].[__XL_Count Language]" caption="__XL_Count Language" measure="1" displayFolder="" measureGroup="Language" count="0" hidden="1"/>
    <cacheHierarchy uniqueName="[Measures].[__XL_Count Question_numbers]" caption="__XL_Count Question_numbers" measure="1" displayFolder="" measureGroup="Question_numbers" count="0" hidden="1"/>
    <cacheHierarchy uniqueName="[Measures].[__XL_Count Headings]" caption="__XL_Count Headings" measure="1" displayFolder="" measureGroup="Headings" count="0" hidden="1"/>
    <cacheHierarchy uniqueName="[Measures].[__XL_Count Headinglist]" caption="__XL_Count Headinglist" measure="1" displayFolder="" measureGroup="Headinglist" count="0" hidden="1"/>
    <cacheHierarchy uniqueName="[Measures].[__XL_Count Coredata]" caption="__XL_Count Coredata" measure="1" displayFolder="" measureGroup="Coredata" count="0" hidden="1"/>
    <cacheHierarchy uniqueName="[Measures].[__XL_Count Translations1]" caption="__XL_Count Translations1" measure="1" displayFolder="" measureGroup="Translations1" count="0" hidden="1"/>
    <cacheHierarchy uniqueName="[Measures].[__XL_Count Question_numbers1]" caption="__XL_Count Question_numbers1" measure="1" displayFolder="" measureGroup="Question_numbers1" count="0" hidden="1"/>
    <cacheHierarchy uniqueName="[Measures].[__XL_Count Clean_data1]" caption="__XL_Count Clean_data1" measure="1" displayFolder="" measureGroup="Clean_data1" count="0" hidden="1"/>
    <cacheHierarchy uniqueName="[Measures].[__XL_Count Country1]" caption="__XL_Count Country1" measure="1" displayFolder="" measureGroup="Country1" count="0" hidden="1"/>
    <cacheHierarchy uniqueName="[Measures].[__XL_Count Translations2]" caption="__XL_Count Translations2" measure="1" displayFolder="" measureGroup="Translations2" count="0" hidden="1"/>
    <cacheHierarchy uniqueName="[Measures].[__XL_Count Question_numbers2]" caption="__XL_Count Question_numbers2" measure="1" displayFolder="" measureGroup="Question_numbers2" count="0" hidden="1"/>
    <cacheHierarchy uniqueName="[Measures].[__XL_Count Clean_data2]" caption="__XL_Count Clean_data2" measure="1" displayFolder="" measureGroup="Clean_data2" count="0" hidden="1"/>
    <cacheHierarchy uniqueName="[Measures].[__XL_Count Country2]" caption="__XL_Count Country2" measure="1" displayFolder="" measureGroup="Country2" count="0" hidden="1"/>
    <cacheHierarchy uniqueName="[Measures].[__No measures defined]" caption="__No measures defined" measure="1" displayFolder="" count="0" hidden="1"/>
  </cacheHierarchies>
  <kpis count="0"/>
  <dimensions count="18">
    <dimension name="Clean_data" uniqueName="[Clean_data]" caption="Clean_data"/>
    <dimension name="Clean_data1" uniqueName="[Clean_data1]" caption="Clean_data1"/>
    <dimension name="Clean_data2" uniqueName="[Clean_data2]" caption="Clean_data2"/>
    <dimension name="Comparitativedata" uniqueName="[Comparitativedata]" caption="Comparitativedata"/>
    <dimension name="Coredata" uniqueName="[Coredata]" caption="Coredata"/>
    <dimension name="Country" uniqueName="[Country]" caption="Country"/>
    <dimension name="Country1" uniqueName="[Country1]" caption="Country1"/>
    <dimension name="Country2" uniqueName="[Country2]" caption="Country2"/>
    <dimension name="Headinglist" uniqueName="[Headinglist]" caption="Headinglist"/>
    <dimension name="Headings" uniqueName="[Headings]" caption="Headings"/>
    <dimension name="Language" uniqueName="[Language]" caption="Language"/>
    <dimension measure="1" name="Measures" uniqueName="[Measures]" caption="Measures"/>
    <dimension name="Question_numbers" uniqueName="[Question_numbers]" caption="Question_numbers"/>
    <dimension name="Question_numbers1" uniqueName="[Question_numbers1]" caption="Question_numbers1"/>
    <dimension name="Question_numbers2" uniqueName="[Question_numbers2]" caption="Question_numbers2"/>
    <dimension name="Translations" uniqueName="[Translations]" caption="Translations"/>
    <dimension name="Translations1" uniqueName="[Translations1]" caption="Translations1"/>
    <dimension name="Translations2" uniqueName="[Translations2]" caption="Translations2"/>
  </dimensions>
  <measureGroups count="17">
    <measureGroup name="Clean_data" caption="Clean_data"/>
    <measureGroup name="Clean_data1" caption="Clean_data1"/>
    <measureGroup name="Clean_data2" caption="Clean_data2"/>
    <measureGroup name="Comparitativedata" caption="Comparitativedata"/>
    <measureGroup name="Coredata" caption="Coredata"/>
    <measureGroup name="Country" caption="Country"/>
    <measureGroup name="Country1" caption="Country1"/>
    <measureGroup name="Country2" caption="Country2"/>
    <measureGroup name="Headinglist" caption="Headinglist"/>
    <measureGroup name="Headings" caption="Headings"/>
    <measureGroup name="Language" caption="Language"/>
    <measureGroup name="Question_numbers" caption="Question_numbers"/>
    <measureGroup name="Question_numbers1" caption="Question_numbers1"/>
    <measureGroup name="Question_numbers2" caption="Question_numbers2"/>
    <measureGroup name="Translations" caption="Translations"/>
    <measureGroup name="Translations1" caption="Translations1"/>
    <measureGroup name="Translations2" caption="Translations2"/>
  </measureGroups>
  <maps count="30">
    <map measureGroup="0" dimension="0"/>
    <map measureGroup="0" dimension="5"/>
    <map measureGroup="0" dimension="12"/>
    <map measureGroup="1" dimension="1"/>
    <map measureGroup="1" dimension="6"/>
    <map measureGroup="1" dimension="13"/>
    <map measureGroup="2" dimension="2"/>
    <map measureGroup="2" dimension="7"/>
    <map measureGroup="2" dimension="14"/>
    <map measureGroup="3" dimension="3"/>
    <map measureGroup="3" dimension="10"/>
    <map measureGroup="4" dimension="4"/>
    <map measureGroup="4" dimension="5"/>
    <map measureGroup="4" dimension="10"/>
    <map measureGroup="5" dimension="5"/>
    <map measureGroup="6" dimension="6"/>
    <map measureGroup="7" dimension="7"/>
    <map measureGroup="8" dimension="8"/>
    <map measureGroup="9" dimension="9"/>
    <map measureGroup="10" dimension="10"/>
    <map measureGroup="11" dimension="12"/>
    <map measureGroup="12" dimension="13"/>
    <map measureGroup="13" dimension="14"/>
    <map measureGroup="14" dimension="10"/>
    <map measureGroup="14" dimension="12"/>
    <map measureGroup="14" dimension="15"/>
    <map measureGroup="15" dimension="13"/>
    <map measureGroup="15" dimension="16"/>
    <map measureGroup="16" dimension="14"/>
    <map measureGroup="16" dimension="17"/>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B885EA7-1960-4776-9222-6FA9989C1638}" name="PivotTable2" cacheId="3" applyNumberFormats="0" applyBorderFormats="0" applyFontFormats="0" applyPatternFormats="0" applyAlignmentFormats="0" applyWidthHeightFormats="1" dataCaption="Values" tag="34dad855-6399-49bd-8fe7-d78d0b00e99e" updatedVersion="8" minRefreshableVersion="3" subtotalHiddenItems="1" rowGrandTotals="0" colGrandTotals="0" createdVersion="5" indent="0" outline="1" outlineData="1" multipleFieldFilters="0">
  <location ref="B4:C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National Action Plan / Strategic Plan in place]" cap="National Action Plan / Strategic Plan in place"/>
  </pageFields>
  <dataFields count="1">
    <dataField name="Sum of Value" fld="12" baseField="0" baseItem="0"/>
  </dataFields>
  <formats count="21">
    <format dxfId="211">
      <pivotArea dataOnly="0" labelOnly="1" fieldPosition="0">
        <references count="1">
          <reference field="10" count="0"/>
        </references>
      </pivotArea>
    </format>
    <format dxfId="210">
      <pivotArea dataOnly="0" labelOnly="1" fieldPosition="0">
        <references count="1">
          <reference field="10" count="0"/>
        </references>
      </pivotArea>
    </format>
    <format dxfId="209">
      <pivotArea dataOnly="0" labelOnly="1" fieldPosition="0">
        <references count="1">
          <reference field="10" count="0"/>
        </references>
      </pivotArea>
    </format>
    <format dxfId="208">
      <pivotArea outline="0" collapsedLevelsAreSubtotals="1" fieldPosition="0"/>
    </format>
    <format dxfId="207">
      <pivotArea dataOnly="0" outline="0" axis="axisValues" fieldPosition="0"/>
    </format>
    <format dxfId="206">
      <pivotArea type="origin" dataOnly="0" labelOnly="1" outline="0" offset="A2" fieldPosition="0"/>
    </format>
    <format dxfId="205">
      <pivotArea dataOnly="0" labelOnly="1" fieldPosition="0">
        <references count="1">
          <reference field="10" count="0"/>
        </references>
      </pivotArea>
    </format>
    <format dxfId="204">
      <pivotArea type="all" dataOnly="0" outline="0" fieldPosition="0"/>
    </format>
    <format dxfId="203">
      <pivotArea outline="0" collapsedLevelsAreSubtotals="1" fieldPosition="0"/>
    </format>
    <format dxfId="202">
      <pivotArea type="origin" dataOnly="0" labelOnly="1" outline="0" offset="A1" fieldPosition="0"/>
    </format>
    <format dxfId="201">
      <pivotArea dataOnly="0" labelOnly="1" outline="0" axis="axisValues" fieldPosition="0"/>
    </format>
    <format dxfId="200">
      <pivotArea field="10" type="button" dataOnly="0" labelOnly="1" outline="0" axis="axisCol" fieldPosition="0"/>
    </format>
    <format dxfId="199">
      <pivotArea type="origin" dataOnly="0" labelOnly="1" outline="0" offset="A2" fieldPosition="0"/>
    </format>
    <format dxfId="198">
      <pivotArea dataOnly="0" labelOnly="1" fieldPosition="0">
        <references count="1">
          <reference field="10" count="0"/>
        </references>
      </pivotArea>
    </format>
    <format dxfId="197">
      <pivotArea type="all" dataOnly="0" outline="0" fieldPosition="0"/>
    </format>
    <format dxfId="196">
      <pivotArea outline="0" collapsedLevelsAreSubtotals="1" fieldPosition="0"/>
    </format>
    <format dxfId="195">
      <pivotArea type="origin" dataOnly="0" labelOnly="1" outline="0" offset="A1" fieldPosition="0"/>
    </format>
    <format dxfId="194">
      <pivotArea dataOnly="0" labelOnly="1" outline="0" axis="axisValues" fieldPosition="0"/>
    </format>
    <format dxfId="193">
      <pivotArea field="10" type="button" dataOnly="0" labelOnly="1" outline="0" axis="axisCol" fieldPosition="0"/>
    </format>
    <format dxfId="192">
      <pivotArea type="origin" dataOnly="0" labelOnly="1" outline="0" offset="A2" fieldPosition="0"/>
    </format>
    <format dxfId="191">
      <pivotArea dataOnly="0" labelOnly="1" fieldPosition="0">
        <references count="1">
          <reference field="10" count="0"/>
        </references>
      </pivotArea>
    </format>
  </formats>
  <conditionalFormats count="1">
    <conditionalFormat priority="16">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3776106-5270-4071-B31E-4AA971121B3D}" name="PivotTable34" cacheId="16" applyNumberFormats="0" applyBorderFormats="0" applyFontFormats="0" applyPatternFormats="0" applyAlignmentFormats="0" applyWidthHeightFormats="1" dataCaption="Values" tag="b38f5b25-3f26-4295-8829-125b06810bd6" updatedVersion="8" minRefreshableVersion="3" showDrill="0" subtotalHiddenItems="1" rowGrandTotals="0" colGrandTotals="0" itemPrintTitles="1" createdVersion="5" indent="0" outline="1" outlineData="1" multipleFieldFilters="0">
  <location ref="AR4:AS10" firstHeaderRow="1" firstDataRow="1" firstDataCol="1" rowPageCount="1" colPageCount="1"/>
  <pivotFields count="6">
    <pivotField axis="axisRow" allDrilled="1" subtotalTop="0" showAll="0" insertBlankRow="1" defaultSubtotal="0" defaultAttributeDrillState="1">
      <items count="2">
        <item x="1"/>
        <item x="0"/>
      </items>
    </pivotField>
    <pivotField axis="axisRow" allDrilled="1" subtotalTop="0" showAll="0" insertBlankRow="1" defaultSubtotal="0" defaultAttributeDrillState="1">
      <items count="10">
        <item x="5"/>
        <item x="6"/>
        <item x="7"/>
        <item x="8"/>
        <item x="9"/>
        <item x="4"/>
        <item x="1"/>
        <item x="2"/>
        <item x="3"/>
        <item x="0"/>
      </items>
    </pivotField>
    <pivotField axis="axisPage" allDrilled="1" subtotalTop="0"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 allDrilled="1" subtotalTop="0" showAll="0" insertBlankRow="1" dataSourceSort="1" defaultSubtotal="0" defaultAttributeDrillState="1"/>
  </pivotFields>
  <rowFields count="2">
    <field x="0"/>
    <field x="1"/>
  </rowFields>
  <rowItems count="6">
    <i>
      <x v="1"/>
    </i>
    <i r="1">
      <x v="5"/>
    </i>
    <i r="1">
      <x v="6"/>
    </i>
    <i r="1">
      <x v="7"/>
    </i>
    <i r="1">
      <x v="8"/>
    </i>
    <i r="1">
      <x v="9"/>
    </i>
  </rowItems>
  <colItems count="1">
    <i/>
  </colItems>
  <pageFields count="1">
    <pageField fld="2" hier="21" name="[Coredata].[Heading].&amp;[Legislation and Enforcement]" cap="Legislation and Enforcement"/>
  </pageFields>
  <dataFields count="1">
    <dataField name="Sum of Value" fld="4" baseField="0" baseItem="0"/>
  </dataFields>
  <formats count="9">
    <format dxfId="89">
      <pivotArea collapsedLevelsAreSubtotals="1" fieldPosition="0">
        <references count="2">
          <reference field="0" count="0" selected="0"/>
          <reference field="1" count="0"/>
        </references>
      </pivotArea>
    </format>
    <format dxfId="88">
      <pivotArea dataOnly="0" labelOnly="1" fieldPosition="0">
        <references count="2">
          <reference field="0" count="0" selected="0"/>
          <reference field="1" count="0"/>
        </references>
      </pivotArea>
    </format>
    <format dxfId="87">
      <pivotArea dataOnly="0" labelOnly="1" fieldPosition="0">
        <references count="1">
          <reference field="0" count="0"/>
        </references>
      </pivotArea>
    </format>
    <format dxfId="86">
      <pivotArea collapsedLevelsAreSubtotals="1" fieldPosition="0">
        <references count="2">
          <reference field="0" count="0" selected="0"/>
          <reference field="1" count="0"/>
        </references>
      </pivotArea>
    </format>
    <format dxfId="85">
      <pivotArea dataOnly="0" fieldPosition="0">
        <references count="1">
          <reference field="0" count="1">
            <x v="1"/>
          </reference>
        </references>
      </pivotArea>
    </format>
    <format dxfId="84">
      <pivotArea dataOnly="0" fieldPosition="0">
        <references count="1">
          <reference field="0" count="1">
            <x v="1"/>
          </reference>
        </references>
      </pivotArea>
    </format>
    <format dxfId="83">
      <pivotArea dataOnly="0" labelOnly="1" fieldPosition="0">
        <references count="2">
          <reference field="0" count="1" selected="0">
            <x v="1"/>
          </reference>
          <reference field="1" count="5">
            <x v="5"/>
            <x v="6"/>
            <x v="7"/>
            <x v="8"/>
            <x v="9"/>
          </reference>
        </references>
      </pivotArea>
    </format>
    <format dxfId="82">
      <pivotArea dataOnly="0" labelOnly="1" fieldPosition="0">
        <references count="2">
          <reference field="0" count="1" selected="0">
            <x v="1"/>
          </reference>
          <reference field="1" count="5">
            <x v="5"/>
            <x v="6"/>
            <x v="7"/>
            <x v="8"/>
            <x v="9"/>
          </reference>
        </references>
      </pivotArea>
    </format>
    <format dxfId="81">
      <pivotArea dataOnly="0" labelOnly="1" fieldPosition="0">
        <references count="2">
          <reference field="0" count="1" selected="0">
            <x v="1"/>
          </reference>
          <reference field="1" count="5">
            <x v="5"/>
            <x v="6"/>
            <x v="7"/>
            <x v="8"/>
            <x v="9"/>
          </reference>
        </references>
      </pivotArea>
    </format>
  </formats>
  <conditionalFormats count="2">
    <conditionalFormat priority="24">
      <pivotAreas count="1">
        <pivotArea type="data" collapsedLevelsAreSubtotals="1" fieldPosition="0">
          <references count="3">
            <reference field="4294967294" count="1" selected="0">
              <x v="0"/>
            </reference>
            <reference field="0" count="1" selected="0">
              <x v="0"/>
            </reference>
            <reference field="1" count="5">
              <x v="0"/>
              <x v="1"/>
              <x v="2"/>
              <x v="3"/>
              <x v="4"/>
            </reference>
          </references>
        </pivotArea>
      </pivotAreas>
    </conditionalFormat>
    <conditionalFormat priority="13">
      <pivotAreas count="1">
        <pivotArea type="data" collapsedLevelsAreSubtotals="1" fieldPosition="0">
          <references count="3">
            <reference field="4294967294" count="1" selected="0">
              <x v="0"/>
            </reference>
            <reference field="0" count="1" selected="0">
              <x v="1"/>
            </reference>
            <reference field="1" count="5">
              <x v="5"/>
              <x v="6"/>
              <x v="7"/>
              <x v="8"/>
              <x v="9"/>
            </reference>
          </references>
        </pivotArea>
      </pivotAreas>
    </conditionalFormat>
  </conditional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1" level="1">
        <member name="[Coredata].[Heading].&amp;[Legislation and Enforcement]"/>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redata]"/>
        <x15:activeTabTopLevelEntity name="[Language]"/>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99A31E04-DAA3-42A3-9109-6F1102BFCB54}" name="PivotTable35" cacheId="17" applyNumberFormats="0" applyBorderFormats="0" applyFontFormats="0" applyPatternFormats="0" applyAlignmentFormats="0" applyWidthHeightFormats="1" dataCaption="Values" tag="658a1a12-0d55-4b32-9c4d-440e228b3fc7" updatedVersion="8" minRefreshableVersion="3" showDrill="0" subtotalHiddenItems="1" rowGrandTotals="0" colGrandTotals="0" itemPrintTitles="1" createdVersion="5" indent="0" outline="1" outlineData="1" multipleFieldFilters="0">
  <location ref="AW4:AX7" firstHeaderRow="1" firstDataRow="1" firstDataCol="1" rowPageCount="1" colPageCount="1"/>
  <pivotFields count="6">
    <pivotField axis="axisRow" allDrilled="1" subtotalTop="0" showAll="0" insertBlankRow="1" defaultSubtotal="0" defaultAttributeDrillState="1">
      <items count="2">
        <item x="1"/>
        <item x="0"/>
      </items>
    </pivotField>
    <pivotField axis="axisRow" allDrilled="1" subtotalTop="0" showAll="0" insertBlankRow="1" defaultSubtotal="0" defaultAttributeDrillState="1">
      <items count="4">
        <item x="2"/>
        <item x="3"/>
        <item x="0"/>
        <item x="1"/>
      </items>
    </pivotField>
    <pivotField axis="axisPage" allDrilled="1" subtotalTop="0"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 allDrilled="1" subtotalTop="0" showAll="0" insertBlankRow="1" dataSourceSort="1" defaultSubtotal="0" defaultAttributeDrillState="1"/>
  </pivotFields>
  <rowFields count="2">
    <field x="0"/>
    <field x="1"/>
  </rowFields>
  <rowItems count="3">
    <i>
      <x v="1"/>
    </i>
    <i r="1">
      <x v="2"/>
    </i>
    <i r="1">
      <x v="3"/>
    </i>
  </rowItems>
  <colItems count="1">
    <i/>
  </colItems>
  <pageFields count="1">
    <pageField fld="2" hier="21" name="[Coredata].[Heading].&amp;[Social Protection]" cap="Social Protection"/>
  </pageFields>
  <dataFields count="1">
    <dataField name="Sum of Value" fld="4" baseField="0" baseItem="0"/>
  </dataFields>
  <formats count="5">
    <format dxfId="94">
      <pivotArea collapsedLevelsAreSubtotals="1" fieldPosition="0">
        <references count="2">
          <reference field="0" count="0" selected="0"/>
          <reference field="1" count="0"/>
        </references>
      </pivotArea>
    </format>
    <format dxfId="93">
      <pivotArea dataOnly="0" labelOnly="1" fieldPosition="0">
        <references count="2">
          <reference field="0" count="0" selected="0"/>
          <reference field="1" count="0"/>
        </references>
      </pivotArea>
    </format>
    <format dxfId="92">
      <pivotArea dataOnly="0" labelOnly="1" fieldPosition="0">
        <references count="1">
          <reference field="0" count="0"/>
        </references>
      </pivotArea>
    </format>
    <format dxfId="91">
      <pivotArea collapsedLevelsAreSubtotals="1" fieldPosition="0">
        <references count="2">
          <reference field="0" count="0" selected="0"/>
          <reference field="1" count="0"/>
        </references>
      </pivotArea>
    </format>
    <format dxfId="90">
      <pivotArea dataOnly="0" labelOnly="1" fieldPosition="0">
        <references count="2">
          <reference field="0" count="1" selected="0">
            <x v="1"/>
          </reference>
          <reference field="1" count="1">
            <x v="3"/>
          </reference>
        </references>
      </pivotArea>
    </format>
  </formats>
  <conditionalFormats count="2">
    <conditionalFormat priority="5">
      <pivotAreas count="1">
        <pivotArea type="data" collapsedLevelsAreSubtotals="1" fieldPosition="0">
          <references count="3">
            <reference field="4294967294" count="1" selected="0">
              <x v="0"/>
            </reference>
            <reference field="0" count="1" selected="0">
              <x v="1"/>
            </reference>
            <reference field="1" count="2">
              <x v="2"/>
              <x v="3"/>
            </reference>
          </references>
        </pivotArea>
      </pivotAreas>
    </conditionalFormat>
    <conditionalFormat priority="23">
      <pivotAreas count="1">
        <pivotArea type="data" collapsedLevelsAreSubtotals="1" fieldPosition="0">
          <references count="3">
            <reference field="4294967294" count="1" selected="0">
              <x v="0"/>
            </reference>
            <reference field="0" count="1" selected="0">
              <x v="0"/>
            </reference>
            <reference field="1" count="2">
              <x v="0"/>
              <x v="1"/>
            </reference>
          </references>
        </pivotArea>
      </pivotAreas>
    </conditionalFormat>
  </conditional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1" level="1">
        <member name="[Coredata].[Heading].&amp;[Social Protection]"/>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redata]"/>
        <x15:activeTabTopLevelEntity name="[Language]"/>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2D4DF162-D4ED-43F1-84EF-3BFEBDE1C0D0}" name="PivotTable36" cacheId="18" applyNumberFormats="0" applyBorderFormats="0" applyFontFormats="0" applyPatternFormats="0" applyAlignmentFormats="0" applyWidthHeightFormats="1" dataCaption="Values" tag="877ca936-a36d-4f07-bb9b-04a81cbcd3fe" updatedVersion="8" minRefreshableVersion="3" showDrill="0" subtotalHiddenItems="1" rowGrandTotals="0" colGrandTotals="0" itemPrintTitles="1" createdVersion="5" indent="0" outline="1" outlineData="1" multipleFieldFilters="0">
  <location ref="AF4:AG12" firstHeaderRow="1" firstDataRow="1" firstDataCol="1" rowPageCount="1" colPageCount="1"/>
  <pivotFields count="6">
    <pivotField axis="axisRow" allDrilled="1" subtotalTop="0" showAll="0" insertBlankRow="1" dataSourceSort="1" defaultSubtotal="0" defaultAttributeDrillState="1">
      <items count="1">
        <item x="0"/>
      </items>
    </pivotField>
    <pivotField axis="axisRow" allDrilled="1" subtotalTop="0" showAll="0" insertBlankRow="1" dataSourceSort="1" defaultSubtotal="0" defaultAttributeDrillState="1">
      <items count="7">
        <item x="0"/>
        <item x="1"/>
        <item x="2"/>
        <item x="3"/>
        <item x="4"/>
        <item x="5"/>
        <item x="6"/>
      </items>
    </pivotField>
    <pivotField dataField="1" subtotalTop="0" showAll="0" defaultSubtotal="0"/>
    <pivotField axis="axisPage" allDrilled="1" subtotalTop="0" showAll="0" insertBlankRow="1" dataSourceSort="1" defaultSubtotal="0" defaultAttributeDrillState="1"/>
    <pivotField allDrilled="1" subtotalTop="0" showAll="0" insertBlankRow="1" dataSourceSort="1" defaultSubtotal="0" defaultAttributeDrillState="1"/>
    <pivotField allDrilled="1" subtotalTop="0" showAll="0" insertBlankRow="1" dataSourceSort="1" defaultSubtotal="0" defaultAttributeDrillState="1"/>
  </pivotFields>
  <rowFields count="2">
    <field x="0"/>
    <field x="1"/>
  </rowFields>
  <rowItems count="8">
    <i>
      <x/>
    </i>
    <i r="1">
      <x/>
    </i>
    <i r="1">
      <x v="1"/>
    </i>
    <i r="1">
      <x v="2"/>
    </i>
    <i r="1">
      <x v="3"/>
    </i>
    <i r="1">
      <x v="4"/>
    </i>
    <i r="1">
      <x v="5"/>
    </i>
    <i r="1">
      <x v="6"/>
    </i>
  </rowItems>
  <colItems count="1">
    <i/>
  </colItems>
  <pageFields count="1">
    <pageField fld="3" hier="21" name="[Coredata].[Heading].&amp;[Which sectors have the highest rates]" cap="Which sectors have the highest rates"/>
  </pageFields>
  <dataFields count="1">
    <dataField name="Sum of Value" fld="2" baseField="0" baseItem="0"/>
  </dataFields>
  <formats count="6">
    <format dxfId="100">
      <pivotArea dataOnly="0" labelOnly="1" fieldPosition="0">
        <references count="2">
          <reference field="0" count="0" selected="0"/>
          <reference field="1" count="0"/>
        </references>
      </pivotArea>
    </format>
    <format dxfId="99">
      <pivotArea dataOnly="0" labelOnly="1" fieldPosition="0">
        <references count="1">
          <reference field="0" count="0"/>
        </references>
      </pivotArea>
    </format>
    <format dxfId="98">
      <pivotArea dataOnly="0" labelOnly="1" fieldPosition="0">
        <references count="1">
          <reference field="0" count="0"/>
        </references>
      </pivotArea>
    </format>
    <format dxfId="97">
      <pivotArea dataOnly="0" labelOnly="1" fieldPosition="0">
        <references count="1">
          <reference field="0" count="0"/>
        </references>
      </pivotArea>
    </format>
    <format dxfId="96">
      <pivotArea collapsedLevelsAreSubtotals="1" fieldPosition="0">
        <references count="2">
          <reference field="0" count="0" selected="0"/>
          <reference field="1" count="0"/>
        </references>
      </pivotArea>
    </format>
    <format dxfId="95">
      <pivotArea collapsedLevelsAreSubtotals="1" fieldPosition="0">
        <references count="2">
          <reference field="0" count="0" selected="0"/>
          <reference field="1" count="0"/>
        </references>
      </pivotArea>
    </format>
  </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x14:conditionalFormats count="1">
          <x14:conditionalFormat priority="1" id="{75D685FB-1CD0-40E6-ABF0-EDE89E9F7F02}">
            <x14:pivotAreas count="1">
              <pivotArea type="data" collapsedLevelsAreSubtotals="1" fieldPosition="0">
                <references count="3">
                  <reference field="4294967294" count="1" selected="0">
                    <x v="0"/>
                  </reference>
                  <reference field="0" count="1" selected="0">
                    <x v="0"/>
                  </reference>
                  <reference field="1" count="7">
                    <x v="0"/>
                    <x v="1"/>
                    <x v="2"/>
                    <x v="3"/>
                    <x v="4"/>
                    <x v="5"/>
                    <x v="6"/>
                  </reference>
                </references>
              </pivotArea>
            </x14:pivotAreas>
          </x14:conditionalFormat>
        </x14:conditionalFormats>
      </x14:pivotTableDefinition>
    </ext>
    <ext xmlns:x15="http://schemas.microsoft.com/office/spreadsheetml/2010/11/main" uri="{E67621CE-5B39-4880-91FE-76760E9C1902}">
      <x15:pivotTableUISettings>
        <x15:activeTabTopLevelEntity name="[Coredata]"/>
        <x15:activeTabTopLevelEntity name="[Language]"/>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D38A9459-375F-4A30-970F-40A448ABB3CF}" name="PivotTable33" cacheId="15" applyNumberFormats="0" applyBorderFormats="0" applyFontFormats="0" applyPatternFormats="0" applyAlignmentFormats="0" applyWidthHeightFormats="1" dataCaption="Values" tag="f9cdde7b-927e-4547-b00b-1147820005f4" updatedVersion="8" minRefreshableVersion="3" showDrill="0" subtotalHiddenItems="1" rowGrandTotals="0" colGrandTotals="0" itemPrintTitles="1" createdVersion="5" indent="0" outline="1" outlineData="1" multipleFieldFilters="0">
  <location ref="L4:M21" firstHeaderRow="1" firstDataRow="1" firstDataCol="1" rowPageCount="1" colPageCount="1"/>
  <pivotFields count="6">
    <pivotField axis="axisRow" allDrilled="1" subtotalTop="0" showAll="0" insertBlankRow="1" defaultSubtotal="0" defaultAttributeDrillState="1">
      <items count="6">
        <item x="2"/>
        <item x="1"/>
        <item x="0"/>
        <item x="5"/>
        <item x="3"/>
        <item x="4"/>
      </items>
    </pivotField>
    <pivotField axis="axisRow" allDrilled="1" subtotalTop="0" showAll="0" insertBlankRow="1" defaultSubtotal="0" defaultAttributeDrillState="1">
      <items count="24">
        <item x="11"/>
        <item x="8"/>
        <item x="9"/>
        <item x="10"/>
        <item x="2"/>
        <item x="3"/>
        <item x="4"/>
        <item x="5"/>
        <item x="6"/>
        <item x="7"/>
        <item x="0"/>
        <item x="1"/>
        <item x="12"/>
        <item x="13"/>
        <item x="14"/>
        <item x="15"/>
        <item x="16"/>
        <item x="17"/>
        <item x="18"/>
        <item x="19"/>
        <item x="20"/>
        <item x="21"/>
        <item x="22"/>
        <item x="23"/>
      </items>
    </pivotField>
    <pivotField axis="axisPage" allDrilled="1" subtotalTop="0"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 allDrilled="1" subtotalTop="0" showAll="0" insertBlankRow="1" dataSourceSort="1" defaultSubtotal="0" defaultAttributeDrillState="1"/>
  </pivotFields>
  <rowFields count="2">
    <field x="0"/>
    <field x="1"/>
  </rowFields>
  <rowItems count="17">
    <i>
      <x/>
    </i>
    <i r="1">
      <x/>
    </i>
    <i r="1">
      <x v="1"/>
    </i>
    <i r="1">
      <x v="2"/>
    </i>
    <i r="1">
      <x v="3"/>
    </i>
    <i t="blank">
      <x/>
    </i>
    <i>
      <x v="1"/>
    </i>
    <i r="1">
      <x v="4"/>
    </i>
    <i r="1">
      <x v="5"/>
    </i>
    <i r="1">
      <x v="6"/>
    </i>
    <i r="1">
      <x v="7"/>
    </i>
    <i r="1">
      <x v="8"/>
    </i>
    <i r="1">
      <x v="9"/>
    </i>
    <i t="blank">
      <x v="1"/>
    </i>
    <i>
      <x v="2"/>
    </i>
    <i r="1">
      <x v="10"/>
    </i>
    <i r="1">
      <x v="11"/>
    </i>
  </rowItems>
  <colItems count="1">
    <i/>
  </colItems>
  <pageFields count="1">
    <pageField fld="2" hier="21" name="[Coredata].[Heading].&amp;[Global Alliances]" cap="Global Alliances"/>
  </pageFields>
  <dataFields count="1">
    <dataField name="Sum of Value" fld="4" baseField="0" baseItem="0"/>
  </dataFields>
  <formats count="27">
    <format dxfId="127">
      <pivotArea dataOnly="0" labelOnly="1" fieldPosition="0">
        <references count="1">
          <reference field="0" count="1">
            <x v="0"/>
          </reference>
        </references>
      </pivotArea>
    </format>
    <format dxfId="126">
      <pivotArea collapsedLevelsAreSubtotals="1" fieldPosition="0">
        <references count="1">
          <reference field="0" count="1">
            <x v="0"/>
          </reference>
        </references>
      </pivotArea>
    </format>
    <format dxfId="125">
      <pivotArea dataOnly="0" labelOnly="1" fieldPosition="0">
        <references count="2">
          <reference field="0" count="1" selected="0">
            <x v="0"/>
          </reference>
          <reference field="1" count="4">
            <x v="0"/>
            <x v="1"/>
            <x v="2"/>
            <x v="3"/>
          </reference>
        </references>
      </pivotArea>
    </format>
    <format dxfId="124">
      <pivotArea dataOnly="0" labelOnly="1" fieldPosition="0">
        <references count="2">
          <reference field="0" count="1" selected="0">
            <x v="1"/>
          </reference>
          <reference field="1" count="6">
            <x v="4"/>
            <x v="5"/>
            <x v="6"/>
            <x v="7"/>
            <x v="8"/>
            <x v="9"/>
          </reference>
        </references>
      </pivotArea>
    </format>
    <format dxfId="123">
      <pivotArea dataOnly="0" labelOnly="1" fieldPosition="0">
        <references count="2">
          <reference field="0" count="1" selected="0">
            <x v="2"/>
          </reference>
          <reference field="1" count="2">
            <x v="10"/>
            <x v="11"/>
          </reference>
        </references>
      </pivotArea>
    </format>
    <format dxfId="122">
      <pivotArea dataOnly="0" labelOnly="1" fieldPosition="0">
        <references count="1">
          <reference field="0" count="1">
            <x v="1"/>
          </reference>
        </references>
      </pivotArea>
    </format>
    <format dxfId="121">
      <pivotArea dataOnly="0" labelOnly="1" fieldPosition="0">
        <references count="1">
          <reference field="0" count="1">
            <x v="2"/>
          </reference>
        </references>
      </pivotArea>
    </format>
    <format dxfId="120">
      <pivotArea collapsedLevelsAreSubtotals="1" fieldPosition="0">
        <references count="2">
          <reference field="0" count="1" selected="0">
            <x v="4"/>
          </reference>
          <reference field="1" count="6">
            <x v="12"/>
            <x v="13"/>
            <x v="14"/>
            <x v="15"/>
            <x v="16"/>
            <x v="17"/>
          </reference>
        </references>
      </pivotArea>
    </format>
    <format dxfId="119">
      <pivotArea dataOnly="0" labelOnly="1" fieldPosition="0">
        <references count="2">
          <reference field="0" count="1" selected="0">
            <x v="4"/>
          </reference>
          <reference field="1" count="6">
            <x v="12"/>
            <x v="13"/>
            <x v="14"/>
            <x v="15"/>
            <x v="16"/>
            <x v="17"/>
          </reference>
        </references>
      </pivotArea>
    </format>
    <format dxfId="118">
      <pivotArea collapsedLevelsAreSubtotals="1" fieldPosition="0">
        <references count="2">
          <reference field="0" count="1" selected="0">
            <x v="5"/>
          </reference>
          <reference field="1" count="2">
            <x v="18"/>
            <x v="19"/>
          </reference>
        </references>
      </pivotArea>
    </format>
    <format dxfId="117">
      <pivotArea dataOnly="0" labelOnly="1" fieldPosition="0">
        <references count="2">
          <reference field="0" count="1" selected="0">
            <x v="5"/>
          </reference>
          <reference field="1" count="2">
            <x v="18"/>
            <x v="19"/>
          </reference>
        </references>
      </pivotArea>
    </format>
    <format dxfId="116">
      <pivotArea collapsedLevelsAreSubtotals="1" fieldPosition="0">
        <references count="2">
          <reference field="0" count="1" selected="0">
            <x v="3"/>
          </reference>
          <reference field="1" count="4">
            <x v="20"/>
            <x v="21"/>
            <x v="22"/>
            <x v="23"/>
          </reference>
        </references>
      </pivotArea>
    </format>
    <format dxfId="115">
      <pivotArea dataOnly="0" labelOnly="1" fieldPosition="0">
        <references count="2">
          <reference field="0" count="1" selected="0">
            <x v="3"/>
          </reference>
          <reference field="1" count="4">
            <x v="20"/>
            <x v="21"/>
            <x v="22"/>
            <x v="23"/>
          </reference>
        </references>
      </pivotArea>
    </format>
    <format dxfId="114">
      <pivotArea dataOnly="0" labelOnly="1" fieldPosition="0">
        <references count="1">
          <reference field="0" count="1">
            <x v="3"/>
          </reference>
        </references>
      </pivotArea>
    </format>
    <format dxfId="113">
      <pivotArea dataOnly="0" labelOnly="1" fieldPosition="0">
        <references count="1">
          <reference field="0" count="1">
            <x v="5"/>
          </reference>
        </references>
      </pivotArea>
    </format>
    <format dxfId="112">
      <pivotArea dataOnly="0" labelOnly="1" fieldPosition="0">
        <references count="1">
          <reference field="0" count="1">
            <x v="4"/>
          </reference>
        </references>
      </pivotArea>
    </format>
    <format dxfId="111">
      <pivotArea collapsedLevelsAreSubtotals="1" fieldPosition="0">
        <references count="2">
          <reference field="0" count="1" selected="0">
            <x v="3"/>
          </reference>
          <reference field="1" count="4">
            <x v="20"/>
            <x v="21"/>
            <x v="22"/>
            <x v="23"/>
          </reference>
        </references>
      </pivotArea>
    </format>
    <format dxfId="110">
      <pivotArea collapsedLevelsAreSubtotals="1" fieldPosition="0">
        <references count="2">
          <reference field="0" count="1" selected="0">
            <x v="5"/>
          </reference>
          <reference field="1" count="2">
            <x v="18"/>
            <x v="19"/>
          </reference>
        </references>
      </pivotArea>
    </format>
    <format dxfId="109">
      <pivotArea collapsedLevelsAreSubtotals="1" fieldPosition="0">
        <references count="2">
          <reference field="0" count="1" selected="0">
            <x v="4"/>
          </reference>
          <reference field="1" count="6">
            <x v="12"/>
            <x v="13"/>
            <x v="14"/>
            <x v="15"/>
            <x v="16"/>
            <x v="17"/>
          </reference>
        </references>
      </pivotArea>
    </format>
    <format dxfId="108">
      <pivotArea collapsedLevelsAreSubtotals="1" fieldPosition="0">
        <references count="2">
          <reference field="0" count="1" selected="0">
            <x v="2"/>
          </reference>
          <reference field="1" count="2">
            <x v="10"/>
            <x v="11"/>
          </reference>
        </references>
      </pivotArea>
    </format>
    <format dxfId="107">
      <pivotArea collapsedLevelsAreSubtotals="1" fieldPosition="0">
        <references count="2">
          <reference field="0" count="1" selected="0">
            <x v="1"/>
          </reference>
          <reference field="1" count="6">
            <x v="4"/>
            <x v="5"/>
            <x v="6"/>
            <x v="7"/>
            <x v="8"/>
            <x v="9"/>
          </reference>
        </references>
      </pivotArea>
    </format>
    <format dxfId="106">
      <pivotArea collapsedLevelsAreSubtotals="1" fieldPosition="0">
        <references count="2">
          <reference field="0" count="1" selected="0">
            <x v="0"/>
          </reference>
          <reference field="1" count="4">
            <x v="0"/>
            <x v="1"/>
            <x v="2"/>
            <x v="3"/>
          </reference>
        </references>
      </pivotArea>
    </format>
    <format dxfId="105">
      <pivotArea dataOnly="0" labelOnly="1" fieldPosition="0">
        <references count="1">
          <reference field="0" count="1">
            <x v="2"/>
          </reference>
        </references>
      </pivotArea>
    </format>
    <format dxfId="104">
      <pivotArea dataOnly="0" labelOnly="1" fieldPosition="0">
        <references count="1">
          <reference field="0" count="1">
            <x v="1"/>
          </reference>
        </references>
      </pivotArea>
    </format>
    <format dxfId="103">
      <pivotArea dataOnly="0" labelOnly="1" fieldPosition="0">
        <references count="1">
          <reference field="0" count="1">
            <x v="2"/>
          </reference>
        </references>
      </pivotArea>
    </format>
    <format dxfId="102">
      <pivotArea dataOnly="0" labelOnly="1" fieldPosition="0">
        <references count="1">
          <reference field="0" count="1">
            <x v="0"/>
          </reference>
        </references>
      </pivotArea>
    </format>
    <format dxfId="101">
      <pivotArea dataOnly="0" labelOnly="1" fieldPosition="0">
        <references count="1">
          <reference field="0" count="1">
            <x v="0"/>
          </reference>
        </references>
      </pivotArea>
    </format>
  </formats>
  <conditionalFormats count="6">
    <conditionalFormat priority="22">
      <pivotAreas count="1">
        <pivotArea type="data" collapsedLevelsAreSubtotals="1" fieldPosition="0">
          <references count="3">
            <reference field="4294967294" count="1" selected="0">
              <x v="0"/>
            </reference>
            <reference field="0" count="1" selected="0">
              <x v="3"/>
            </reference>
            <reference field="1" count="4">
              <x v="20"/>
              <x v="21"/>
              <x v="22"/>
              <x v="23"/>
            </reference>
          </references>
        </pivotArea>
      </pivotAreas>
    </conditionalFormat>
    <conditionalFormat priority="21">
      <pivotAreas count="1">
        <pivotArea type="data" collapsedLevelsAreSubtotals="1" fieldPosition="0">
          <references count="3">
            <reference field="4294967294" count="1" selected="0">
              <x v="0"/>
            </reference>
            <reference field="0" count="1" selected="0">
              <x v="5"/>
            </reference>
            <reference field="1" count="2">
              <x v="18"/>
              <x v="19"/>
            </reference>
          </references>
        </pivotArea>
      </pivotAreas>
    </conditionalFormat>
    <conditionalFormat priority="20">
      <pivotAreas count="1">
        <pivotArea type="data" collapsedLevelsAreSubtotals="1" fieldPosition="0">
          <references count="3">
            <reference field="4294967294" count="1" selected="0">
              <x v="0"/>
            </reference>
            <reference field="0" count="1" selected="0">
              <x v="4"/>
            </reference>
            <reference field="1" count="6">
              <x v="12"/>
              <x v="13"/>
              <x v="14"/>
              <x v="15"/>
              <x v="16"/>
              <x v="17"/>
            </reference>
          </references>
        </pivotArea>
      </pivotAreas>
    </conditionalFormat>
    <conditionalFormat priority="11">
      <pivotAreas count="1">
        <pivotArea type="data" collapsedLevelsAreSubtotals="1" fieldPosition="0">
          <references count="3">
            <reference field="4294967294" count="1" selected="0">
              <x v="0"/>
            </reference>
            <reference field="0" count="1" selected="0">
              <x v="2"/>
            </reference>
            <reference field="1" count="2">
              <x v="10"/>
              <x v="11"/>
            </reference>
          </references>
        </pivotArea>
      </pivotAreas>
    </conditionalFormat>
    <conditionalFormat priority="10">
      <pivotAreas count="1">
        <pivotArea type="data" collapsedLevelsAreSubtotals="1" fieldPosition="0">
          <references count="3">
            <reference field="4294967294" count="1" selected="0">
              <x v="0"/>
            </reference>
            <reference field="0" count="1" selected="0">
              <x v="1"/>
            </reference>
            <reference field="1" count="6">
              <x v="4"/>
              <x v="5"/>
              <x v="6"/>
              <x v="7"/>
              <x v="8"/>
              <x v="9"/>
            </reference>
          </references>
        </pivotArea>
      </pivotAreas>
    </conditionalFormat>
    <conditionalFormat priority="8">
      <pivotAreas count="1">
        <pivotArea type="data" collapsedLevelsAreSubtotals="1" fieldPosition="0">
          <references count="3">
            <reference field="4294967294" count="1" selected="0">
              <x v="0"/>
            </reference>
            <reference field="0" count="1" selected="0">
              <x v="0"/>
            </reference>
            <reference field="1" count="4">
              <x v="0"/>
              <x v="1"/>
              <x v="2"/>
              <x v="3"/>
            </reference>
          </references>
        </pivotArea>
      </pivotAreas>
    </conditionalFormat>
  </conditional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Global Alliances]"/>
        <member name="[Coredata].[Heading].&amp;[National Action Plans]"/>
        <member name="[Coredata].[Heading].&amp;[NAP alignment to Durban Call to action]"/>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redata]"/>
        <x15:activeTabTopLevelEntity name="[Language]"/>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9F66A06-CA9E-4B78-A565-E4DEAF1A1733}" name="PivotTable37" cacheId="19" applyNumberFormats="0" applyBorderFormats="0" applyFontFormats="0" applyPatternFormats="0" applyAlignmentFormats="0" applyWidthHeightFormats="1" dataCaption="Values" tag="27be4c94-0bb1-4fd5-bf00-338bfafd7ce8" updatedVersion="8" minRefreshableVersion="3" showDrill="0" subtotalHiddenItems="1" rowGrandTotals="0" colGrandTotals="0" itemPrintTitles="1" createdVersion="5" indent="0" outline="1" outlineData="1" multipleFieldFilters="0">
  <location ref="R4:S25" firstHeaderRow="1" firstDataRow="1" firstDataCol="1" rowPageCount="1" colPageCount="1"/>
  <pivotFields count="6">
    <pivotField axis="axisRow" allDrilled="1" subtotalTop="0" showAll="0" insertBlankRow="1" defaultSubtotal="0" defaultAttributeDrillState="1">
      <items count="6">
        <item x="1"/>
        <item x="2"/>
        <item x="0"/>
        <item x="4"/>
        <item x="5"/>
        <item x="3"/>
      </items>
    </pivotField>
    <pivotField axis="axisRow" allDrilled="1" subtotalTop="0" showAll="0" insertBlankRow="1" defaultSubtotal="0" defaultAttributeDrillState="1">
      <items count="30">
        <item x="0"/>
        <item x="1"/>
        <item x="2"/>
        <item x="5"/>
        <item x="6"/>
        <item x="7"/>
        <item x="8"/>
        <item x="9"/>
        <item x="10"/>
        <item x="11"/>
        <item x="13"/>
        <item x="14"/>
        <item x="15"/>
        <item x="16"/>
        <item x="17"/>
        <item x="18"/>
        <item x="19"/>
        <item x="20"/>
        <item x="21"/>
        <item x="22"/>
        <item x="23"/>
        <item x="24"/>
        <item x="25"/>
        <item x="26"/>
        <item x="27"/>
        <item x="28"/>
        <item x="29"/>
        <item x="12"/>
        <item x="3"/>
        <item x="4"/>
      </items>
    </pivotField>
    <pivotField axis="axisPage" allDrilled="1" subtotalTop="0"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 allDrilled="1" subtotalTop="0" showAll="0" insertBlankRow="1" dataSourceSort="1" defaultSubtotal="0" defaultAttributeDrillState="1"/>
  </pivotFields>
  <rowFields count="2">
    <field x="0"/>
    <field x="1"/>
  </rowFields>
  <rowItems count="21">
    <i>
      <x/>
    </i>
    <i r="1">
      <x v="3"/>
    </i>
    <i r="1">
      <x v="4"/>
    </i>
    <i r="1">
      <x v="5"/>
    </i>
    <i r="1">
      <x v="28"/>
    </i>
    <i r="1">
      <x v="29"/>
    </i>
    <i t="blank">
      <x/>
    </i>
    <i>
      <x v="1"/>
    </i>
    <i r="1">
      <x v="6"/>
    </i>
    <i r="1">
      <x v="7"/>
    </i>
    <i r="1">
      <x v="8"/>
    </i>
    <i r="1">
      <x v="9"/>
    </i>
    <i r="1">
      <x v="10"/>
    </i>
    <i r="1">
      <x v="11"/>
    </i>
    <i r="1">
      <x v="12"/>
    </i>
    <i r="1">
      <x v="27"/>
    </i>
    <i t="blank">
      <x v="1"/>
    </i>
    <i>
      <x v="2"/>
    </i>
    <i r="1">
      <x/>
    </i>
    <i r="1">
      <x v="1"/>
    </i>
    <i r="1">
      <x v="2"/>
    </i>
  </rowItems>
  <colItems count="1">
    <i/>
  </colItems>
  <pageFields count="1">
    <pageField fld="2" hier="21" name="[Coredata].[Heading].&amp;[Data Collection and Monitoring]" cap="Data Collection and Monitoring"/>
  </pageFields>
  <dataFields count="1">
    <dataField name="Sum of Value" fld="4" baseField="0" baseItem="0"/>
  </dataFields>
  <formats count="29">
    <format dxfId="156">
      <pivotArea dataOnly="0" labelOnly="1" fieldPosition="0">
        <references count="1">
          <reference field="0" count="1">
            <x v="0"/>
          </reference>
        </references>
      </pivotArea>
    </format>
    <format dxfId="155">
      <pivotArea dataOnly="0" labelOnly="1" fieldPosition="0">
        <references count="2">
          <reference field="0" count="1" selected="0">
            <x v="0"/>
          </reference>
          <reference field="1" count="3">
            <x v="3"/>
            <x v="4"/>
            <x v="5"/>
          </reference>
        </references>
      </pivotArea>
    </format>
    <format dxfId="154">
      <pivotArea collapsedLevelsAreSubtotals="1" fieldPosition="0">
        <references count="1">
          <reference field="0" count="1">
            <x v="1"/>
          </reference>
        </references>
      </pivotArea>
    </format>
    <format dxfId="153">
      <pivotArea dataOnly="0" labelOnly="1" fieldPosition="0">
        <references count="2">
          <reference field="0" count="1" selected="0">
            <x v="1"/>
          </reference>
          <reference field="1" count="8">
            <x v="6"/>
            <x v="7"/>
            <x v="8"/>
            <x v="9"/>
            <x v="10"/>
            <x v="11"/>
            <x v="12"/>
            <x v="27"/>
          </reference>
        </references>
      </pivotArea>
    </format>
    <format dxfId="152">
      <pivotArea dataOnly="0" labelOnly="1" fieldPosition="0">
        <references count="2">
          <reference field="0" count="1" selected="0">
            <x v="2"/>
          </reference>
          <reference field="1" count="3">
            <x v="0"/>
            <x v="1"/>
            <x v="2"/>
          </reference>
        </references>
      </pivotArea>
    </format>
    <format dxfId="151">
      <pivotArea collapsedLevelsAreSubtotals="1" fieldPosition="0">
        <references count="2">
          <reference field="0" count="1" selected="0">
            <x v="2"/>
          </reference>
          <reference field="1" count="3">
            <x v="0"/>
            <x v="1"/>
            <x v="2"/>
          </reference>
        </references>
      </pivotArea>
    </format>
    <format dxfId="150">
      <pivotArea dataOnly="0" labelOnly="1" fieldPosition="0">
        <references count="2">
          <reference field="0" count="1" selected="0">
            <x v="2"/>
          </reference>
          <reference field="1" count="3">
            <x v="0"/>
            <x v="1"/>
            <x v="2"/>
          </reference>
        </references>
      </pivotArea>
    </format>
    <format dxfId="149">
      <pivotArea dataOnly="0" labelOnly="1" fieldPosition="0">
        <references count="1">
          <reference field="0" count="1">
            <x v="1"/>
          </reference>
        </references>
      </pivotArea>
    </format>
    <format dxfId="148">
      <pivotArea dataOnly="0" labelOnly="1" fieldPosition="0">
        <references count="1">
          <reference field="0" count="1">
            <x v="2"/>
          </reference>
        </references>
      </pivotArea>
    </format>
    <format dxfId="147">
      <pivotArea collapsedLevelsAreSubtotals="1" fieldPosition="0">
        <references count="2">
          <reference field="0" count="1" selected="0">
            <x v="5"/>
          </reference>
          <reference field="1" count="3">
            <x v="13"/>
            <x v="14"/>
            <x v="15"/>
          </reference>
        </references>
      </pivotArea>
    </format>
    <format dxfId="146">
      <pivotArea dataOnly="0" labelOnly="1" fieldPosition="0">
        <references count="2">
          <reference field="0" count="1" selected="0">
            <x v="5"/>
          </reference>
          <reference field="1" count="3">
            <x v="13"/>
            <x v="14"/>
            <x v="15"/>
          </reference>
        </references>
      </pivotArea>
    </format>
    <format dxfId="145">
      <pivotArea collapsedLevelsAreSubtotals="1" fieldPosition="0">
        <references count="2">
          <reference field="0" count="1" selected="0">
            <x v="3"/>
          </reference>
          <reference field="1" count="3">
            <x v="16"/>
            <x v="17"/>
            <x v="18"/>
          </reference>
        </references>
      </pivotArea>
    </format>
    <format dxfId="144">
      <pivotArea dataOnly="0" labelOnly="1" fieldPosition="0">
        <references count="2">
          <reference field="0" count="1" selected="0">
            <x v="3"/>
          </reference>
          <reference field="1" count="3">
            <x v="16"/>
            <x v="17"/>
            <x v="18"/>
          </reference>
        </references>
      </pivotArea>
    </format>
    <format dxfId="143">
      <pivotArea collapsedLevelsAreSubtotals="1" fieldPosition="0">
        <references count="2">
          <reference field="0" count="1" selected="0">
            <x v="4"/>
          </reference>
          <reference field="1" count="8">
            <x v="19"/>
            <x v="20"/>
            <x v="21"/>
            <x v="22"/>
            <x v="23"/>
            <x v="24"/>
            <x v="25"/>
            <x v="26"/>
          </reference>
        </references>
      </pivotArea>
    </format>
    <format dxfId="142">
      <pivotArea dataOnly="0" labelOnly="1" fieldPosition="0">
        <references count="2">
          <reference field="0" count="1" selected="0">
            <x v="4"/>
          </reference>
          <reference field="1" count="8">
            <x v="19"/>
            <x v="20"/>
            <x v="21"/>
            <x v="22"/>
            <x v="23"/>
            <x v="24"/>
            <x v="25"/>
            <x v="26"/>
          </reference>
        </references>
      </pivotArea>
    </format>
    <format dxfId="141">
      <pivotArea dataOnly="0" labelOnly="1" fieldPosition="0">
        <references count="1">
          <reference field="0" count="1">
            <x v="4"/>
          </reference>
        </references>
      </pivotArea>
    </format>
    <format dxfId="140">
      <pivotArea dataOnly="0" labelOnly="1" fieldPosition="0">
        <references count="1">
          <reference field="0" count="1">
            <x v="3"/>
          </reference>
        </references>
      </pivotArea>
    </format>
    <format dxfId="139">
      <pivotArea dataOnly="0" labelOnly="1" fieldPosition="0">
        <references count="1">
          <reference field="0" count="1">
            <x v="5"/>
          </reference>
        </references>
      </pivotArea>
    </format>
    <format dxfId="138">
      <pivotArea collapsedLevelsAreSubtotals="1" fieldPosition="0">
        <references count="2">
          <reference field="0" count="1" selected="0">
            <x v="5"/>
          </reference>
          <reference field="1" count="3">
            <x v="13"/>
            <x v="14"/>
            <x v="15"/>
          </reference>
        </references>
      </pivotArea>
    </format>
    <format dxfId="137">
      <pivotArea collapsedLevelsAreSubtotals="1" fieldPosition="0">
        <references count="2">
          <reference field="0" count="1" selected="0">
            <x v="3"/>
          </reference>
          <reference field="1" count="3">
            <x v="16"/>
            <x v="17"/>
            <x v="18"/>
          </reference>
        </references>
      </pivotArea>
    </format>
    <format dxfId="136">
      <pivotArea collapsedLevelsAreSubtotals="1" fieldPosition="0">
        <references count="2">
          <reference field="0" count="1" selected="0">
            <x v="4"/>
          </reference>
          <reference field="1" count="8">
            <x v="19"/>
            <x v="20"/>
            <x v="21"/>
            <x v="22"/>
            <x v="23"/>
            <x v="24"/>
            <x v="25"/>
            <x v="26"/>
          </reference>
        </references>
      </pivotArea>
    </format>
    <format dxfId="135">
      <pivotArea collapsedLevelsAreSubtotals="1" fieldPosition="0">
        <references count="2">
          <reference field="0" count="1" selected="0">
            <x v="2"/>
          </reference>
          <reference field="1" count="3">
            <x v="0"/>
            <x v="1"/>
            <x v="2"/>
          </reference>
        </references>
      </pivotArea>
    </format>
    <format dxfId="134">
      <pivotArea collapsedLevelsAreSubtotals="1" fieldPosition="0">
        <references count="2">
          <reference field="0" count="1" selected="0">
            <x v="1"/>
          </reference>
          <reference field="1" count="8">
            <x v="6"/>
            <x v="7"/>
            <x v="8"/>
            <x v="9"/>
            <x v="10"/>
            <x v="11"/>
            <x v="12"/>
            <x v="27"/>
          </reference>
        </references>
      </pivotArea>
    </format>
    <format dxfId="133">
      <pivotArea collapsedLevelsAreSubtotals="1" fieldPosition="0">
        <references count="2">
          <reference field="0" count="1" selected="0">
            <x v="0"/>
          </reference>
          <reference field="1" count="3">
            <x v="3"/>
            <x v="4"/>
            <x v="5"/>
          </reference>
        </references>
      </pivotArea>
    </format>
    <format dxfId="132">
      <pivotArea dataOnly="0" labelOnly="1" fieldPosition="0">
        <references count="1">
          <reference field="0" count="1">
            <x v="2"/>
          </reference>
        </references>
      </pivotArea>
    </format>
    <format dxfId="131">
      <pivotArea dataOnly="0" labelOnly="1" fieldPosition="0">
        <references count="1">
          <reference field="0" count="1">
            <x v="2"/>
          </reference>
        </references>
      </pivotArea>
    </format>
    <format dxfId="130">
      <pivotArea dataOnly="0" labelOnly="1" fieldPosition="0">
        <references count="1">
          <reference field="0" count="1">
            <x v="1"/>
          </reference>
        </references>
      </pivotArea>
    </format>
    <format dxfId="129">
      <pivotArea dataOnly="0" labelOnly="1" fieldPosition="0">
        <references count="1">
          <reference field="0" count="1">
            <x v="0"/>
          </reference>
        </references>
      </pivotArea>
    </format>
    <format dxfId="128">
      <pivotArea dataOnly="0" fieldPosition="0">
        <references count="1">
          <reference field="0" count="1">
            <x v="0"/>
          </reference>
        </references>
      </pivotArea>
    </format>
  </formats>
  <conditionalFormats count="6">
    <conditionalFormat priority="19">
      <pivotAreas count="1">
        <pivotArea type="data" collapsedLevelsAreSubtotals="1" fieldPosition="0">
          <references count="3">
            <reference field="4294967294" count="1" selected="0">
              <x v="0"/>
            </reference>
            <reference field="0" count="1" selected="0">
              <x v="5"/>
            </reference>
            <reference field="1" count="3">
              <x v="13"/>
              <x v="14"/>
              <x v="15"/>
            </reference>
          </references>
        </pivotArea>
      </pivotAreas>
    </conditionalFormat>
    <conditionalFormat priority="18">
      <pivotAreas count="1">
        <pivotArea type="data" collapsedLevelsAreSubtotals="1" fieldPosition="0">
          <references count="3">
            <reference field="4294967294" count="1" selected="0">
              <x v="0"/>
            </reference>
            <reference field="0" count="1" selected="0">
              <x v="3"/>
            </reference>
            <reference field="1" count="3">
              <x v="16"/>
              <x v="17"/>
              <x v="18"/>
            </reference>
          </references>
        </pivotArea>
      </pivotAreas>
    </conditionalFormat>
    <conditionalFormat priority="17">
      <pivotAreas count="1">
        <pivotArea type="data" collapsedLevelsAreSubtotals="1" fieldPosition="0">
          <references count="3">
            <reference field="4294967294" count="1" selected="0">
              <x v="0"/>
            </reference>
            <reference field="0" count="1" selected="0">
              <x v="4"/>
            </reference>
            <reference field="1" count="8">
              <x v="19"/>
              <x v="20"/>
              <x v="21"/>
              <x v="22"/>
              <x v="23"/>
              <x v="24"/>
              <x v="25"/>
              <x v="26"/>
            </reference>
          </references>
        </pivotArea>
      </pivotAreas>
    </conditionalFormat>
    <conditionalFormat priority="12">
      <pivotAreas count="1">
        <pivotArea type="data" collapsedLevelsAreSubtotals="1" fieldPosition="0">
          <references count="3">
            <reference field="4294967294" count="1" selected="0">
              <x v="0"/>
            </reference>
            <reference field="0" count="1" selected="0">
              <x v="2"/>
            </reference>
            <reference field="1" count="3">
              <x v="0"/>
              <x v="1"/>
              <x v="2"/>
            </reference>
          </references>
        </pivotArea>
      </pivotAreas>
    </conditionalFormat>
    <conditionalFormat priority="9">
      <pivotAreas count="1">
        <pivotArea type="data" collapsedLevelsAreSubtotals="1" fieldPosition="0">
          <references count="3">
            <reference field="4294967294" count="1" selected="0">
              <x v="0"/>
            </reference>
            <reference field="0" count="1" selected="0">
              <x v="1"/>
            </reference>
            <reference field="1" count="8">
              <x v="6"/>
              <x v="7"/>
              <x v="8"/>
              <x v="9"/>
              <x v="10"/>
              <x v="11"/>
              <x v="12"/>
              <x v="27"/>
            </reference>
          </references>
        </pivotArea>
      </pivotAreas>
    </conditionalFormat>
    <conditionalFormat priority="7">
      <pivotAreas count="1">
        <pivotArea type="data" collapsedLevelsAreSubtotals="1" fieldPosition="0">
          <references count="3">
            <reference field="4294967294" count="1" selected="0">
              <x v="0"/>
            </reference>
            <reference field="0" count="1" selected="0">
              <x v="0"/>
            </reference>
            <reference field="1" count="3">
              <x v="3"/>
              <x v="4"/>
              <x v="5"/>
            </reference>
          </references>
        </pivotArea>
      </pivotAreas>
    </conditionalFormat>
  </conditional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Data Collection and Monitoring]"/>
        <member name="[Coredata].[Heading].&amp;[Ratification of ILO Conventions]"/>
        <member name="[Coredata].[Heading].&amp;[Institutional Coordinating Mechanism]"/>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redata]"/>
        <x15:activeTabTopLevelEntity name="[Language]"/>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32377FC3-D41F-4201-8484-65582145C6F3}" name="PivotTable31" cacheId="13" applyNumberFormats="0" applyBorderFormats="0" applyFontFormats="0" applyPatternFormats="0" applyAlignmentFormats="0" applyWidthHeightFormats="1" dataCaption="Values" tag="c6f288ba-566d-40df-9ae5-d7352bd8a20b" updatedVersion="8" minRefreshableVersion="3" showDrill="0" subtotalHiddenItems="1" rowGrandTotals="0" colGrandTotals="0" itemPrintTitles="1" createdVersion="5" indent="0" outline="1" outlineData="1" multipleFieldFilters="0">
  <location ref="W4:X22" firstHeaderRow="1" firstDataRow="1" firstDataCol="1" rowPageCount="1" colPageCount="1"/>
  <pivotFields count="6">
    <pivotField axis="axisRow" allDrilled="1" subtotalTop="0" showAll="0" insertBlankRow="1" defaultSubtotal="0" defaultAttributeDrillState="1">
      <items count="6">
        <item x="1"/>
        <item x="0"/>
        <item x="2"/>
        <item x="4"/>
        <item x="3"/>
        <item x="5"/>
      </items>
    </pivotField>
    <pivotField axis="axisRow" allDrilled="1" subtotalTop="0" showAll="0" insertBlankRow="1" defaultSubtotal="0" defaultAttributeDrillState="1">
      <items count="26">
        <item x="0"/>
        <item x="1"/>
        <item x="2"/>
        <item x="3"/>
        <item x="4"/>
        <item x="5"/>
        <item x="10"/>
        <item x="9"/>
        <item x="6"/>
        <item x="7"/>
        <item x="8"/>
        <item x="11"/>
        <item x="12"/>
        <item x="13"/>
        <item x="14"/>
        <item x="15"/>
        <item x="16"/>
        <item x="17"/>
        <item x="18"/>
        <item x="19"/>
        <item x="20"/>
        <item x="21"/>
        <item x="22"/>
        <item x="23"/>
        <item x="24"/>
        <item x="25"/>
      </items>
    </pivotField>
    <pivotField axis="axisPage" allDrilled="1" subtotalTop="0"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 allDrilled="1" subtotalTop="0" showAll="0" insertBlankRow="1" dataSourceSort="1" defaultSubtotal="0" defaultAttributeDrillState="1"/>
  </pivotFields>
  <rowFields count="2">
    <field x="0"/>
    <field x="1"/>
  </rowFields>
  <rowItems count="18">
    <i>
      <x/>
    </i>
    <i r="1">
      <x v="6"/>
    </i>
    <i r="1">
      <x v="7"/>
    </i>
    <i r="1">
      <x v="8"/>
    </i>
    <i r="1">
      <x v="9"/>
    </i>
    <i r="1">
      <x v="10"/>
    </i>
    <i t="blank">
      <x/>
    </i>
    <i>
      <x v="1"/>
    </i>
    <i r="1">
      <x/>
    </i>
    <i r="1">
      <x v="1"/>
    </i>
    <i r="1">
      <x v="2"/>
    </i>
    <i r="1">
      <x v="3"/>
    </i>
    <i r="1">
      <x v="4"/>
    </i>
    <i r="1">
      <x v="5"/>
    </i>
    <i t="blank">
      <x v="1"/>
    </i>
    <i>
      <x v="2"/>
    </i>
    <i r="1">
      <x v="11"/>
    </i>
    <i r="1">
      <x v="12"/>
    </i>
  </rowItems>
  <colItems count="1">
    <i/>
  </colItems>
  <pageFields count="1">
    <pageField fld="2" hier="21" name="[Coredata].[Heading].&amp;[Budget allocation]" cap="Budget allocation"/>
  </pageFields>
  <dataFields count="1">
    <dataField name="Sum of Value" fld="4" baseField="0" baseItem="0"/>
  </dataFields>
  <formats count="27">
    <format dxfId="183">
      <pivotArea dataOnly="0" labelOnly="1" fieldPosition="0">
        <references count="1">
          <reference field="0" count="1">
            <x v="1"/>
          </reference>
        </references>
      </pivotArea>
    </format>
    <format dxfId="182">
      <pivotArea dataOnly="0" labelOnly="1" fieldPosition="0">
        <references count="1">
          <reference field="0" count="1">
            <x v="1"/>
          </reference>
        </references>
      </pivotArea>
    </format>
    <format dxfId="181">
      <pivotArea dataOnly="0" labelOnly="1" fieldPosition="0">
        <references count="1">
          <reference field="0" count="1">
            <x v="1"/>
          </reference>
        </references>
      </pivotArea>
    </format>
    <format dxfId="180">
      <pivotArea dataOnly="0" labelOnly="1" fieldPosition="0">
        <references count="2">
          <reference field="0" count="1" selected="0">
            <x v="1"/>
          </reference>
          <reference field="1" count="6">
            <x v="0"/>
            <x v="1"/>
            <x v="2"/>
            <x v="3"/>
            <x v="4"/>
            <x v="5"/>
          </reference>
        </references>
      </pivotArea>
    </format>
    <format dxfId="179">
      <pivotArea collapsedLevelsAreSubtotals="1" fieldPosition="0">
        <references count="2">
          <reference field="0" count="1" selected="0">
            <x v="1"/>
          </reference>
          <reference field="1" count="6">
            <x v="0"/>
            <x v="1"/>
            <x v="2"/>
            <x v="3"/>
            <x v="4"/>
            <x v="5"/>
          </reference>
        </references>
      </pivotArea>
    </format>
    <format dxfId="178">
      <pivotArea dataOnly="0" labelOnly="1" fieldPosition="0">
        <references count="2">
          <reference field="0" count="1" selected="0">
            <x v="1"/>
          </reference>
          <reference field="1" count="6">
            <x v="0"/>
            <x v="1"/>
            <x v="2"/>
            <x v="3"/>
            <x v="4"/>
            <x v="5"/>
          </reference>
        </references>
      </pivotArea>
    </format>
    <format dxfId="177">
      <pivotArea dataOnly="0" labelOnly="1" fieldPosition="0">
        <references count="2">
          <reference field="0" count="1" selected="0">
            <x v="0"/>
          </reference>
          <reference field="1" count="5">
            <x v="6"/>
            <x v="7"/>
            <x v="8"/>
            <x v="9"/>
            <x v="10"/>
          </reference>
        </references>
      </pivotArea>
    </format>
    <format dxfId="176">
      <pivotArea dataOnly="0" labelOnly="1" fieldPosition="0">
        <references count="1">
          <reference field="0" count="1">
            <x v="0"/>
          </reference>
        </references>
      </pivotArea>
    </format>
    <format dxfId="175">
      <pivotArea dataOnly="0" labelOnly="1" fieldPosition="0">
        <references count="2">
          <reference field="0" count="1" selected="0">
            <x v="2"/>
          </reference>
          <reference field="1" count="2">
            <x v="11"/>
            <x v="12"/>
          </reference>
        </references>
      </pivotArea>
    </format>
    <format dxfId="174">
      <pivotArea dataOnly="0" labelOnly="1" fieldPosition="0">
        <references count="1">
          <reference field="0" count="1">
            <x v="2"/>
          </reference>
        </references>
      </pivotArea>
    </format>
    <format dxfId="173">
      <pivotArea collapsedLevelsAreSubtotals="1" fieldPosition="0">
        <references count="2">
          <reference field="0" count="1" selected="0">
            <x v="5"/>
          </reference>
          <reference field="1" count="2">
            <x v="24"/>
            <x v="25"/>
          </reference>
        </references>
      </pivotArea>
    </format>
    <format dxfId="172">
      <pivotArea dataOnly="0" labelOnly="1" fieldPosition="0">
        <references count="2">
          <reference field="0" count="1" selected="0">
            <x v="5"/>
          </reference>
          <reference field="1" count="2">
            <x v="24"/>
            <x v="25"/>
          </reference>
        </references>
      </pivotArea>
    </format>
    <format dxfId="171">
      <pivotArea collapsedLevelsAreSubtotals="1" fieldPosition="0">
        <references count="2">
          <reference field="0" count="1" selected="0">
            <x v="3"/>
          </reference>
          <reference field="1" count="5">
            <x v="19"/>
            <x v="20"/>
            <x v="21"/>
            <x v="22"/>
            <x v="23"/>
          </reference>
        </references>
      </pivotArea>
    </format>
    <format dxfId="170">
      <pivotArea dataOnly="0" labelOnly="1" fieldPosition="0">
        <references count="2">
          <reference field="0" count="1" selected="0">
            <x v="3"/>
          </reference>
          <reference field="1" count="5">
            <x v="19"/>
            <x v="20"/>
            <x v="21"/>
            <x v="22"/>
            <x v="23"/>
          </reference>
        </references>
      </pivotArea>
    </format>
    <format dxfId="169">
      <pivotArea collapsedLevelsAreSubtotals="1" fieldPosition="0">
        <references count="1">
          <reference field="0" count="1">
            <x v="4"/>
          </reference>
        </references>
      </pivotArea>
    </format>
    <format dxfId="168">
      <pivotArea collapsedLevelsAreSubtotals="1" fieldPosition="0">
        <references count="2">
          <reference field="0" count="1" selected="0">
            <x v="4"/>
          </reference>
          <reference field="1" count="6">
            <x v="13"/>
            <x v="14"/>
            <x v="15"/>
            <x v="16"/>
            <x v="17"/>
            <x v="18"/>
          </reference>
        </references>
      </pivotArea>
    </format>
    <format dxfId="167">
      <pivotArea dataOnly="0" labelOnly="1" fieldPosition="0">
        <references count="1">
          <reference field="0" count="1">
            <x v="4"/>
          </reference>
        </references>
      </pivotArea>
    </format>
    <format dxfId="166">
      <pivotArea dataOnly="0" labelOnly="1" fieldPosition="0">
        <references count="2">
          <reference field="0" count="1" selected="0">
            <x v="4"/>
          </reference>
          <reference field="1" count="6">
            <x v="13"/>
            <x v="14"/>
            <x v="15"/>
            <x v="16"/>
            <x v="17"/>
            <x v="18"/>
          </reference>
        </references>
      </pivotArea>
    </format>
    <format dxfId="165">
      <pivotArea dataOnly="0" labelOnly="1" fieldPosition="0">
        <references count="1">
          <reference field="0" count="1">
            <x v="5"/>
          </reference>
        </references>
      </pivotArea>
    </format>
    <format dxfId="164">
      <pivotArea dataOnly="0" labelOnly="1" fieldPosition="0">
        <references count="1">
          <reference field="0" count="1">
            <x v="3"/>
          </reference>
        </references>
      </pivotArea>
    </format>
    <format dxfId="163">
      <pivotArea dataOnly="0" labelOnly="1" fieldPosition="0">
        <references count="1">
          <reference field="0" count="1">
            <x v="4"/>
          </reference>
        </references>
      </pivotArea>
    </format>
    <format dxfId="162">
      <pivotArea collapsedLevelsAreSubtotals="1" fieldPosition="0">
        <references count="2">
          <reference field="0" count="1" selected="0">
            <x v="4"/>
          </reference>
          <reference field="1" count="6">
            <x v="13"/>
            <x v="14"/>
            <x v="15"/>
            <x v="16"/>
            <x v="17"/>
            <x v="18"/>
          </reference>
        </references>
      </pivotArea>
    </format>
    <format dxfId="161">
      <pivotArea collapsedLevelsAreSubtotals="1" fieldPosition="0">
        <references count="2">
          <reference field="0" count="1" selected="0">
            <x v="3"/>
          </reference>
          <reference field="1" count="5">
            <x v="19"/>
            <x v="20"/>
            <x v="21"/>
            <x v="22"/>
            <x v="23"/>
          </reference>
        </references>
      </pivotArea>
    </format>
    <format dxfId="160">
      <pivotArea collapsedLevelsAreSubtotals="1" fieldPosition="0">
        <references count="2">
          <reference field="0" count="1" selected="0">
            <x v="5"/>
          </reference>
          <reference field="1" count="2">
            <x v="24"/>
            <x v="25"/>
          </reference>
        </references>
      </pivotArea>
    </format>
    <format dxfId="159">
      <pivotArea collapsedLevelsAreSubtotals="1" fieldPosition="0">
        <references count="2">
          <reference field="0" count="1" selected="0">
            <x v="0"/>
          </reference>
          <reference field="1" count="5">
            <x v="6"/>
            <x v="7"/>
            <x v="8"/>
            <x v="9"/>
            <x v="10"/>
          </reference>
        </references>
      </pivotArea>
    </format>
    <format dxfId="158">
      <pivotArea collapsedLevelsAreSubtotals="1" fieldPosition="0">
        <references count="2">
          <reference field="0" count="1" selected="0">
            <x v="1"/>
          </reference>
          <reference field="1" count="6">
            <x v="0"/>
            <x v="1"/>
            <x v="2"/>
            <x v="3"/>
            <x v="4"/>
            <x v="5"/>
          </reference>
        </references>
      </pivotArea>
    </format>
    <format dxfId="157">
      <pivotArea collapsedLevelsAreSubtotals="1" fieldPosition="0">
        <references count="2">
          <reference field="0" count="1" selected="0">
            <x v="2"/>
          </reference>
          <reference field="1" count="2">
            <x v="11"/>
            <x v="12"/>
          </reference>
        </references>
      </pivotArea>
    </format>
  </formats>
  <conditionalFormats count="6">
    <conditionalFormat priority="3">
      <pivotAreas count="1">
        <pivotArea type="data" collapsedLevelsAreSubtotals="1" fieldPosition="0">
          <references count="3">
            <reference field="4294967294" count="1" selected="0">
              <x v="0"/>
            </reference>
            <reference field="0" count="1" selected="0">
              <x v="2"/>
            </reference>
            <reference field="1" count="2">
              <x v="11"/>
              <x v="12"/>
            </reference>
          </references>
        </pivotArea>
      </pivotAreas>
    </conditionalFormat>
    <conditionalFormat priority="4">
      <pivotAreas count="1">
        <pivotArea type="data" collapsedLevelsAreSubtotals="1" fieldPosition="0">
          <references count="3">
            <reference field="4294967294" count="1" selected="0">
              <x v="0"/>
            </reference>
            <reference field="0" count="1" selected="0">
              <x v="1"/>
            </reference>
            <reference field="1" count="6">
              <x v="0"/>
              <x v="1"/>
              <x v="2"/>
              <x v="3"/>
              <x v="4"/>
              <x v="5"/>
            </reference>
          </references>
        </pivotArea>
      </pivotAreas>
    </conditionalFormat>
    <conditionalFormat priority="16">
      <pivotAreas count="1">
        <pivotArea type="data" collapsedLevelsAreSubtotals="1" fieldPosition="0">
          <references count="3">
            <reference field="4294967294" count="1" selected="0">
              <x v="0"/>
            </reference>
            <reference field="0" count="1" selected="0">
              <x v="4"/>
            </reference>
            <reference field="1" count="6">
              <x v="13"/>
              <x v="14"/>
              <x v="15"/>
              <x v="16"/>
              <x v="17"/>
              <x v="18"/>
            </reference>
          </references>
        </pivotArea>
      </pivotAreas>
    </conditionalFormat>
    <conditionalFormat priority="15">
      <pivotAreas count="1">
        <pivotArea type="data" collapsedLevelsAreSubtotals="1" fieldPosition="0">
          <references count="3">
            <reference field="4294967294" count="1" selected="0">
              <x v="0"/>
            </reference>
            <reference field="0" count="1" selected="0">
              <x v="3"/>
            </reference>
            <reference field="1" count="5">
              <x v="19"/>
              <x v="20"/>
              <x v="21"/>
              <x v="22"/>
              <x v="23"/>
            </reference>
          </references>
        </pivotArea>
      </pivotAreas>
    </conditionalFormat>
    <conditionalFormat priority="14">
      <pivotAreas count="1">
        <pivotArea type="data" collapsedLevelsAreSubtotals="1" fieldPosition="0">
          <references count="3">
            <reference field="4294967294" count="1" selected="0">
              <x v="0"/>
            </reference>
            <reference field="0" count="1" selected="0">
              <x v="5"/>
            </reference>
            <reference field="1" count="2">
              <x v="24"/>
              <x v="25"/>
            </reference>
          </references>
        </pivotArea>
      </pivotAreas>
    </conditionalFormat>
    <conditionalFormat priority="6">
      <pivotAreas count="1">
        <pivotArea type="data" collapsedLevelsAreSubtotals="1" fieldPosition="0">
          <references count="3">
            <reference field="4294967294" count="1" selected="0">
              <x v="0"/>
            </reference>
            <reference field="0" count="1" selected="0">
              <x v="0"/>
            </reference>
            <reference field="1" count="5">
              <x v="6"/>
              <x v="7"/>
              <x v="8"/>
              <x v="9"/>
              <x v="10"/>
            </reference>
          </references>
        </pivotArea>
      </pivotAreas>
    </conditionalFormat>
  </conditional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redata]"/>
        <x15:activeTabTopLevelEntity name="[Language]"/>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839C02E-65A5-419D-8D2E-B13322BDCFBB}" name="PivotTable32" cacheId="14" applyNumberFormats="0" applyBorderFormats="0" applyFontFormats="0" applyPatternFormats="0" applyAlignmentFormats="0" applyWidthHeightFormats="1" dataCaption="Values" tag="c08962ae-4256-45ad-85ad-6745a317f846" updatedVersion="8" minRefreshableVersion="3" showDrill="0" subtotalHiddenItems="1" rowGrandTotals="0" colGrandTotals="0" itemPrintTitles="1" createdVersion="5" indent="0" outline="1" outlineData="1" multipleFieldFilters="0">
  <location ref="AL4:AM12" firstHeaderRow="1" firstDataRow="1" firstDataCol="1" rowPageCount="1" colPageCount="1"/>
  <pivotFields count="6">
    <pivotField axis="axisRow" allDrilled="1" subtotalTop="0" showAll="0" insertBlankRow="1" defaultSubtotal="0" defaultAttributeDrillState="1">
      <items count="2">
        <item x="1"/>
        <item x="0"/>
      </items>
    </pivotField>
    <pivotField axis="axisRow" allDrilled="1" subtotalTop="0" showAll="0" insertBlankRow="1" defaultSubtotal="0" defaultAttributeDrillState="1">
      <items count="12">
        <item x="0"/>
        <item x="1"/>
        <item x="7"/>
        <item x="8"/>
        <item x="9"/>
        <item x="10"/>
        <item x="11"/>
        <item x="2"/>
        <item x="3"/>
        <item x="4"/>
        <item x="5"/>
        <item x="6"/>
      </items>
    </pivotField>
    <pivotField axis="axisPage" allDrilled="1" subtotalTop="0"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 allDrilled="1" subtotalTop="0" showAll="0" insertBlankRow="1" dataSourceSort="1" defaultSubtotal="0" defaultAttributeDrillState="1"/>
  </pivotFields>
  <rowFields count="2">
    <field x="0"/>
    <field x="1"/>
  </rowFields>
  <rowItems count="8">
    <i>
      <x v="1"/>
    </i>
    <i r="1">
      <x/>
    </i>
    <i r="1">
      <x v="1"/>
    </i>
    <i r="1">
      <x v="7"/>
    </i>
    <i r="1">
      <x v="8"/>
    </i>
    <i r="1">
      <x v="9"/>
    </i>
    <i r="1">
      <x v="10"/>
    </i>
    <i r="1">
      <x v="11"/>
    </i>
  </rowItems>
  <colItems count="1">
    <i/>
  </colItems>
  <pageFields count="1">
    <pageField fld="2" hier="21" name="[Coredata].[Heading].&amp;[Eradication of CL Mainstreamed Policies]" cap="Eradication of CL Mainstreamed Policies"/>
  </pageFields>
  <dataFields count="1">
    <dataField name="Sum of Value" fld="4" baseField="0" baseItem="0"/>
  </dataFields>
  <formats count="7">
    <format dxfId="190">
      <pivotArea collapsedLevelsAreSubtotals="1" fieldPosition="0">
        <references count="2">
          <reference field="0" count="0" selected="0"/>
          <reference field="1" count="0"/>
        </references>
      </pivotArea>
    </format>
    <format dxfId="189">
      <pivotArea dataOnly="0" labelOnly="1" fieldPosition="0">
        <references count="2">
          <reference field="0" count="0" selected="0"/>
          <reference field="1" count="0"/>
        </references>
      </pivotArea>
    </format>
    <format dxfId="188">
      <pivotArea dataOnly="0" labelOnly="1" fieldPosition="0">
        <references count="1">
          <reference field="0" count="0"/>
        </references>
      </pivotArea>
    </format>
    <format dxfId="187">
      <pivotArea dataOnly="0" labelOnly="1" fieldPosition="0">
        <references count="1">
          <reference field="0" count="0"/>
        </references>
      </pivotArea>
    </format>
    <format dxfId="186">
      <pivotArea collapsedLevelsAreSubtotals="1" fieldPosition="0">
        <references count="2">
          <reference field="0" count="0" selected="0"/>
          <reference field="1" count="6">
            <x v="1"/>
            <x v="2"/>
            <x v="3"/>
            <x v="4"/>
            <x v="5"/>
            <x v="6"/>
          </reference>
        </references>
      </pivotArea>
    </format>
    <format dxfId="185">
      <pivotArea dataOnly="0" labelOnly="1" fieldPosition="0">
        <references count="1">
          <reference field="0" count="1">
            <x v="1"/>
          </reference>
        </references>
      </pivotArea>
    </format>
    <format dxfId="184">
      <pivotArea collapsedLevelsAreSubtotals="1" fieldPosition="0">
        <references count="2">
          <reference field="0" count="1" selected="0">
            <x v="1"/>
          </reference>
          <reference field="1" count="7">
            <x v="0"/>
            <x v="1"/>
            <x v="7"/>
            <x v="8"/>
            <x v="9"/>
            <x v="10"/>
            <x v="11"/>
          </reference>
        </references>
      </pivotArea>
    </format>
  </formats>
  <conditionalFormats count="2">
    <conditionalFormat priority="2">
      <pivotAreas count="1">
        <pivotArea type="data" collapsedLevelsAreSubtotals="1" fieldPosition="0">
          <references count="3">
            <reference field="4294967294" count="1" selected="0">
              <x v="0"/>
            </reference>
            <reference field="0" count="1" selected="0">
              <x v="1"/>
            </reference>
            <reference field="1" count="7">
              <x v="0"/>
              <x v="1"/>
              <x v="7"/>
              <x v="8"/>
              <x v="9"/>
              <x v="10"/>
              <x v="11"/>
            </reference>
          </references>
        </pivotArea>
      </pivotAreas>
    </conditionalFormat>
    <conditionalFormat priority="25">
      <pivotAreas count="1">
        <pivotArea type="data" collapsedLevelsAreSubtotals="1" fieldPosition="0">
          <references count="3">
            <reference field="4294967294" count="1" selected="0">
              <x v="0"/>
            </reference>
            <reference field="0" count="1" selected="0">
              <x v="0"/>
            </reference>
            <reference field="1" count="1">
              <x v="0"/>
            </reference>
          </references>
        </pivotArea>
      </pivotAreas>
    </conditionalFormat>
  </conditionalFormat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1" level="1">
        <member name="[Coredata].[Heading].&amp;[Eradication of CL Mainstreamed Policies]"/>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25"/>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redata]"/>
        <x15:activeTabTopLevelEntity name="[Language]"/>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81538FB5-8C68-40FB-A277-4131D91C1F85}" name="PivotTable1" cacheId="0" applyNumberFormats="0" applyBorderFormats="0" applyFontFormats="0" applyPatternFormats="0" applyAlignmentFormats="0" applyWidthHeightFormats="1" dataCaption="Values" tag="63315ea7-5b09-455d-ab03-fa14f0ff8d5a" updatedVersion="8" minRefreshableVersion="3" useAutoFormatting="1" subtotalHiddenItems="1" itemPrintTitles="1" createdVersion="5" indent="0" outline="1" outlineData="1" multipleFieldFilters="0">
  <location ref="A1:C1" firstHeaderRow="0" firstDataRow="1" firstDataCol="1"/>
  <pivotFields count="4">
    <pivotField axis="axisRow" allDrilled="1" subtotalTop="0" showAll="0" dataSourceSort="1" defaultSubtotal="0" defaultAttributeDrillState="1">
      <items count="1">
        <item s="1" x="0"/>
      </items>
    </pivotField>
    <pivotField dataField="1" subtotalTop="0" showAll="0" defaultSubtotal="0"/>
    <pivotField dataField="1" subtotalTop="0" showAll="0" defaultSubtotal="0"/>
    <pivotField allDrilled="1" subtotalTop="0" showAll="0" dataSourceSort="1" defaultSubtotal="0" defaultAttributeDrillState="1"/>
  </pivotFields>
  <rowFields count="1">
    <field x="0"/>
  </rowFields>
  <colFields count="1">
    <field x="-2"/>
  </colFields>
  <colItems count="2">
    <i>
      <x/>
    </i>
    <i i="1">
      <x v="1"/>
    </i>
  </colItems>
  <dataFields count="2">
    <dataField name="Sum of Value" fld="1" baseField="0" baseItem="0"/>
    <dataField name="Sum of SADC AVG" fld="2" baseField="0" baseItem="0"/>
  </dataField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5"/>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aritativedata]"/>
        <x15:activeTabTopLevelEntity name="[Languag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480EFCAA-DE95-4F82-A679-99F2BB3450A8}" name="PivotTable3" cacheId="1" applyNumberFormats="0" applyBorderFormats="0" applyFontFormats="0" applyPatternFormats="0" applyAlignmentFormats="0" applyWidthHeightFormats="1" dataCaption="Values" tag="afd178a3-1b10-41f9-a330-e476f427f8c4" updatedVersion="8" minRefreshableVersion="3" showDrill="0" showMemberPropertyTips="0" showDataTips="0" subtotalHiddenItems="1" rowGrandTotals="0" colGrandTotals="0" itemPrintTitles="1" createdVersion="5" indent="0" showHeaders="0" outline="1" outlineData="1" multipleFieldFilters="0" chartFormat="8">
  <location ref="E1:G1" firstHeaderRow="0" firstDataRow="1" firstDataCol="1"/>
  <pivotFields count="5">
    <pivotField dataField="1" subtotalTop="0" showAll="0" defaultSubtotal="0"/>
    <pivotField dataField="1" subtotalTop="0" showAll="0" defaultSubtotal="0"/>
    <pivotField allDrilled="1" subtotalTop="0" showAll="0" dataSourceSort="1" defaultSubtotal="0" defaultAttributeDrillState="1"/>
    <pivotField axis="axisRow" allDrilled="1" subtotalTop="0" showAll="0" sortType="descending" defaultSubtotal="0" defaultAttributeDrillState="1">
      <items count="15">
        <item x="0"/>
        <item x="1"/>
        <item x="2"/>
        <item x="3"/>
        <item x="4"/>
        <item x="5"/>
        <item x="6"/>
        <item x="7"/>
        <item x="8"/>
        <item x="9"/>
        <item x="10"/>
        <item x="11"/>
        <item x="12"/>
        <item x="13"/>
        <item x="14"/>
      </items>
      <autoSortScope>
        <pivotArea dataOnly="0" outline="0" fieldPosition="0">
          <references count="1">
            <reference field="4294967294" count="1" selected="0">
              <x v="0"/>
            </reference>
          </references>
        </pivotArea>
      </autoSortScope>
    </pivotField>
    <pivotField allDrilled="1" subtotalTop="0" showAll="0" dataSourceSort="1" defaultSubtotal="0" defaultAttributeDrillState="1"/>
  </pivotFields>
  <rowFields count="1">
    <field x="3"/>
  </rowFields>
  <colFields count="1">
    <field x="-2"/>
  </colFields>
  <colItems count="2">
    <i>
      <x/>
    </i>
    <i i="1">
      <x v="1"/>
    </i>
  </colItems>
  <dataFields count="2">
    <dataField name="Sum of Value" fld="0" baseField="0" baseItem="0"/>
    <dataField name="Sum of SADC AVG" fld="1" baseField="0" baseItem="0"/>
  </dataFields>
  <pivotHierarchies count="8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mparitativedata].[Attribute].&amp;[Políticas Principais]"/>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Language].[Language].&amp;[English]"/>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4"/>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omparitativedata]"/>
        <x15:activeTabTopLevelEntity name="[Languag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BCBDD87C-736D-4DF9-BC9D-58649D62DA44}" name="PivotTable2" cacheId="12" applyNumberFormats="0" applyBorderFormats="0" applyFontFormats="0" applyPatternFormats="0" applyAlignmentFormats="0" applyWidthHeightFormats="1" dataCaption="Values" tag="9cb82f09-25ea-4699-8298-85f99715ddb4" updatedVersion="8" minRefreshableVersion="3" useAutoFormatting="1" subtotalHiddenItems="1" itemPrintTitles="1" createdVersion="5" indent="0" outline="1" outlineData="1" multipleFieldFilters="0">
  <location ref="Q3:Q5" firstHeaderRow="1" firstDataRow="1" firstDataCol="1"/>
  <pivotFields count="9">
    <pivotField allDrilled="1" subtotalTop="0" showAll="0" dataSourceSort="1" defaultSubtotal="0" defaultAttributeDrillState="1"/>
    <pivotField allDrilled="1" subtotalTop="0" showAll="0" dataSourceSort="1" defaultSubtotal="0" defaultAttributeDrillState="1">
      <items count="22">
        <item s="1" x="0"/>
        <item s="1" x="1"/>
        <item s="1" x="2"/>
        <item s="1" x="3"/>
        <item s="1" x="4"/>
        <item s="1" x="5"/>
        <item s="1" x="6"/>
        <item s="1" x="7"/>
        <item s="1" x="8"/>
        <item s="1" x="9"/>
        <item s="1" x="10"/>
        <item s="1" x="11"/>
        <item s="1" x="12"/>
        <item s="1" x="13"/>
        <item s="1" x="14"/>
        <item s="1" x="15"/>
        <item s="1" x="16"/>
        <item s="1" x="17"/>
        <item s="1" x="18"/>
        <item s="1" x="19"/>
        <item s="1" x="20"/>
        <item s="1" x="21"/>
      </items>
    </pivotField>
    <pivotField axis="axisRow" allDrilled="1" subtotalTop="0" showAll="0" dataSourceSort="1" defaultSubtotal="0" defaultAttributeDrillState="1">
      <items count="1">
        <item s="1" x="0"/>
      </items>
    </pivotField>
    <pivotField allDrilled="1" subtotalTop="0" showAll="0" dataSourceSort="1" defaultSubtotal="0" defaultAttributeDrillState="1"/>
    <pivotField allDrilled="1" subtotalTop="0" showAll="0" dataSourceSort="1" defaultSubtotal="0" defaultAttributeDrillState="1">
      <items count="2">
        <item s="1" x="0"/>
        <item s="1" x="1"/>
      </items>
    </pivotField>
    <pivotField allDrilled="1" subtotalTop="0" showAll="0" dataSourceSort="1" defaultSubtotal="0" defaultAttributeDrillState="1"/>
    <pivotField allDrilled="1" subtotalTop="0" showAll="0" dataSourceSort="1" defaultSubtotal="0" defaultAttributeDrillState="1">
      <items count="2">
        <item s="1" x="0"/>
        <item s="1" x="1"/>
      </items>
    </pivotField>
    <pivotField allDrilled="1" subtotalTop="0" showAll="0" dataSourceSort="1" defaultSubtotal="0" defaultAttributeDrillState="1"/>
    <pivotField allDrilled="1" subtotalTop="0" showAll="0" dataSourceSort="1" defaultSubtotal="0" defaultAttributeDrillState="1"/>
  </pivotFields>
  <rowFields count="1">
    <field x="2"/>
  </rowFields>
  <rowItems count="2">
    <i>
      <x/>
    </i>
    <i t="grand">
      <x/>
    </i>
  </rowItem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2" level="1">
        <member name="[Coredata].[Heading].&amp;[Budget allocation]"/>
        <member name="[Coredata].[Heading].&amp;[Adoption of hazardous occupations prohibite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dragToData="1"/>
    <pivotHierarchy dragToData="1"/>
    <pivotHierarchy dragToData="1"/>
    <pivotHierarchy dragToData="1">
      <members count="33" level="1">
        <member name=""/>
        <member name=""/>
        <member name="[Translations].[Value].&amp;[Orçamento geral adequado]"/>
        <member name=""/>
        <member name=""/>
        <member name=""/>
        <member name=""/>
        <member name="[Translations].[Value].&amp;[Orçamento adequado para proteção social]"/>
        <member name="[Translations].[Value].&amp;[Orçamento dedicado ao trabalho infantil]"/>
        <member name=""/>
        <member name=""/>
        <member name="[Translations].[Value].&amp;[Orçamento adequado para inspetores de trabalho]"/>
        <member name=""/>
        <member name="[Translations].[Value].&amp;[Orçamento adequado para a aplicação e o processamento da lei]"/>
        <member name=""/>
        <member name=""/>
        <member name="[Translations].[Value].&amp;[trabalho que expõe as crianças a abusos físicos, psicológicos ou sexuais]"/>
        <member name=""/>
        <member name="[Translations].[Value].&amp;[Trabalho subterrâneo, sob a água, a grandes alturas ou em espaços confinados]"/>
        <member name="[Translations].[Value].&amp;[País adotou lista de ocupações ou atividades perigosas proibidas para crianças]"/>
        <member name=""/>
        <member name=""/>
        <member name=""/>
        <member name=""/>
        <member name=""/>
        <member name=""/>
        <member name="[Translations].[Value].&amp;[Trabalho em ambiente insalubre que pode incluir, por exemplo, substâncias perigosas, temperaturas, níveis de ruído ou vibrações]"/>
        <member name="[Translations].[Value].&amp;[Trabalho com máquinas, equipamentos e ferramentas perigosos, ou que envolve a manipulação ou transporte manual de cargas pesadas]"/>
        <member name=""/>
        <member name=""/>
        <member name=""/>
        <member name="[Translations].[Value].&amp;[Condições difíceis, como longas horas de trabalho ou trabalho noturno, ou trabalho em que a criança é injustificadamente confinada nas instalações do empregador]"/>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3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23CD7BB-9F46-45A9-9F0B-601C0BA6128D}" name="PivotTable8" cacheId="9" applyNumberFormats="0" applyBorderFormats="0" applyFontFormats="0" applyPatternFormats="0" applyAlignmentFormats="0" applyWidthHeightFormats="1" dataCaption="Values" tag="a63fff52-8cad-40a3-9126-ca269c8d9938" updatedVersion="8" minRefreshableVersion="3" subtotalHiddenItems="1" rowGrandTotals="0" colGrandTotals="0" itemPrintTitles="1" createdVersion="5" indent="0" outline="1" outlineData="1" multipleFieldFilters="0">
  <location ref="T4:U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Monitoring system that collects sex, age and disability disaggregated data]" cap="Monitoring system that collects sex, age and disability disaggregated data"/>
  </pageFields>
  <dataFields count="1">
    <dataField name="Sum of Value" fld="12" baseField="0" baseItem="0"/>
  </dataFields>
  <formats count="14">
    <format dxfId="225">
      <pivotArea dataOnly="0" labelOnly="1" fieldPosition="0">
        <references count="1">
          <reference field="10" count="0"/>
        </references>
      </pivotArea>
    </format>
    <format dxfId="224">
      <pivotArea dataOnly="0" labelOnly="1" fieldPosition="0">
        <references count="1">
          <reference field="10" count="0"/>
        </references>
      </pivotArea>
    </format>
    <format dxfId="223">
      <pivotArea dataOnly="0" labelOnly="1" fieldPosition="0">
        <references count="1">
          <reference field="10" count="0"/>
        </references>
      </pivotArea>
    </format>
    <format dxfId="222">
      <pivotArea outline="0" collapsedLevelsAreSubtotals="1" fieldPosition="0"/>
    </format>
    <format dxfId="221">
      <pivotArea dataOnly="0" outline="0" axis="axisValues" fieldPosition="0"/>
    </format>
    <format dxfId="220">
      <pivotArea type="origin" dataOnly="0" labelOnly="1" outline="0" offset="A2" fieldPosition="0"/>
    </format>
    <format dxfId="219">
      <pivotArea dataOnly="0" labelOnly="1" fieldPosition="0">
        <references count="1">
          <reference field="10" count="0"/>
        </references>
      </pivotArea>
    </format>
    <format dxfId="218">
      <pivotArea type="all" dataOnly="0" outline="0" fieldPosition="0"/>
    </format>
    <format dxfId="217">
      <pivotArea outline="0" collapsedLevelsAreSubtotals="1" fieldPosition="0"/>
    </format>
    <format dxfId="216">
      <pivotArea type="origin" dataOnly="0" labelOnly="1" outline="0" offset="A1" fieldPosition="0"/>
    </format>
    <format dxfId="215">
      <pivotArea dataOnly="0" labelOnly="1" outline="0" axis="axisValues" fieldPosition="0"/>
    </format>
    <format dxfId="214">
      <pivotArea field="10" type="button" dataOnly="0" labelOnly="1" outline="0" axis="axisCol" fieldPosition="0"/>
    </format>
    <format dxfId="213">
      <pivotArea type="origin" dataOnly="0" labelOnly="1" outline="0" offset="A2" fieldPosition="0"/>
    </format>
    <format dxfId="212">
      <pivotArea dataOnly="0" labelOnly="1" fieldPosition="0">
        <references count="1">
          <reference field="10" count="0"/>
        </references>
      </pivotArea>
    </format>
  </formats>
  <conditionalFormats count="1">
    <conditionalFormat priority="8">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Monitoring system that collects sex, age and disability disaggregated data]"/>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751FC8FD-160A-422D-8CE8-D40BAE86E7D2}" name="PivotTable4" cacheId="2" applyNumberFormats="0" applyBorderFormats="0" applyFontFormats="0" applyPatternFormats="0" applyAlignmentFormats="0" applyWidthHeightFormats="1" dataCaption="Values" tag="9cb82f09-25ea-4699-8298-85f99715ddb4" updatedVersion="8" minRefreshableVersion="3" useAutoFormatting="1" subtotalHiddenItems="1" itemPrintTitles="1" createdVersion="5" indent="0" outline="1" outlineData="1" multipleFieldFilters="0">
  <location ref="J3:J5" firstHeaderRow="1" firstDataRow="1" firstDataCol="1"/>
  <pivotFields count="10">
    <pivotField allDrilled="1" subtotalTop="0" showAll="0" dataSourceSort="1" defaultSubtotal="0" defaultAttributeDrillState="1"/>
    <pivotField allDrilled="1" subtotalTop="0" showAll="0" dataSourceSort="1" defaultSubtotal="0" defaultAttributeDrillState="1">
      <items count="22">
        <item s="1" x="0"/>
        <item s="1" x="1"/>
        <item s="1" x="2"/>
        <item s="1" x="3"/>
        <item s="1" x="4"/>
        <item s="1" x="5"/>
        <item s="1" x="6"/>
        <item s="1" x="7"/>
        <item s="1" x="8"/>
        <item s="1" x="9"/>
        <item s="1" x="10"/>
        <item s="1" x="11"/>
        <item s="1" x="12"/>
        <item s="1" x="13"/>
        <item s="1" x="14"/>
        <item s="1" x="15"/>
        <item s="1" x="16"/>
        <item s="1" x="17"/>
        <item s="1" x="18"/>
        <item s="1" x="19"/>
        <item s="1" x="20"/>
        <item s="1" x="21"/>
      </items>
    </pivotField>
    <pivotField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items count="2">
        <item s="1" x="0"/>
        <item s="1" x="1"/>
      </items>
    </pivotField>
    <pivotField allDrilled="1" subtotalTop="0" showAll="0" dataSourceSort="1" defaultSubtotal="0" defaultAttributeDrillState="1"/>
    <pivotField allDrilled="1" subtotalTop="0" showAll="0" dataSourceSort="1" defaultSubtotal="0" defaultAttributeDrillState="1">
      <items count="2">
        <item s="1" x="0"/>
        <item s="1" x="1"/>
      </items>
    </pivotField>
    <pivotField allDrilled="1" subtotalTop="0" showAll="0" dataSourceSort="1" defaultSubtotal="0" defaultAttributeDrillState="1"/>
    <pivotField allDrilled="1" subtotalTop="0" showAll="0" dataSourceSort="1" defaultSubtotal="0" defaultAttributeDrillState="1"/>
    <pivotField axis="axisRow" allDrilled="1" subtotalTop="0" showAll="0" dataSourceSort="1" defaultSubtotal="0" defaultAttributeDrillState="1">
      <items count="1">
        <item x="0"/>
      </items>
    </pivotField>
  </pivotFields>
  <rowFields count="1">
    <field x="9"/>
  </rowFields>
  <rowItems count="2">
    <i>
      <x/>
    </i>
    <i t="grand">
      <x/>
    </i>
  </rowItem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2" level="1">
        <member name="[Coredata].[Heading].&amp;[Budget allocation]"/>
        <member name="[Coredata].[Heading].&amp;[Adoption of hazardous occupations prohibited]"/>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dragToData="1"/>
    <pivotHierarchy dragToData="1"/>
    <pivotHierarchy dragToData="1"/>
    <pivotHierarchy dragToData="1">
      <members count="33" level="1">
        <member name=""/>
        <member name=""/>
        <member name="[Translations].[Value].&amp;[Orçamento geral adequado]"/>
        <member name=""/>
        <member name=""/>
        <member name=""/>
        <member name=""/>
        <member name="[Translations].[Value].&amp;[Orçamento adequado para proteção social]"/>
        <member name="[Translations].[Value].&amp;[Orçamento dedicado ao trabalho infantil]"/>
        <member name=""/>
        <member name=""/>
        <member name="[Translations].[Value].&amp;[Orçamento adequado para inspetores de trabalho]"/>
        <member name=""/>
        <member name="[Translations].[Value].&amp;[Orçamento adequado para a aplicação e o processamento da lei]"/>
        <member name=""/>
        <member name=""/>
        <member name="[Translations].[Value].&amp;[trabalho que expõe as crianças a abusos físicos, psicológicos ou sexuais]"/>
        <member name=""/>
        <member name="[Translations].[Value].&amp;[Trabalho subterrâneo, sob a água, a grandes alturas ou em espaços confinados]"/>
        <member name="[Translations].[Value].&amp;[País adotou lista de ocupações ou atividades perigosas proibidas para crianças]"/>
        <member name=""/>
        <member name=""/>
        <member name=""/>
        <member name=""/>
        <member name=""/>
        <member name=""/>
        <member name="[Translations].[Value].&amp;[Trabalho em ambiente insalubre que pode incluir, por exemplo, substâncias perigosas, temperaturas, níveis de ruído ou vibrações]"/>
        <member name="[Translations].[Value].&amp;[Trabalho com máquinas, equipamentos e ferramentas perigosos, ou que envolve a manipulação ou transporte manual de cargas pesadas]"/>
        <member name=""/>
        <member name=""/>
        <member name=""/>
        <member name="[Translations].[Value].&amp;[Condições difíceis, como longas horas de trabalho ou trabalho noturno, ou trabalho em que a criança é injustificadamente confinada nas instalações do empregador]"/>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1E19032-74A3-40F3-A529-71AF5DC640FC}" name="PivotTable4" cacheId="5" applyNumberFormats="0" applyBorderFormats="0" applyFontFormats="0" applyPatternFormats="0" applyAlignmentFormats="0" applyWidthHeightFormats="1" dataCaption="Values" tag="3cd30bd1-e92a-4225-80ee-199c521d3e5f" updatedVersion="8" minRefreshableVersion="3" subtotalHiddenItems="1" rowGrandTotals="0" colGrandTotals="0" itemPrintTitles="1" createdVersion="5" indent="0" outline="1" outlineData="1" multipleFieldFilters="0">
  <location ref="H4:I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Country is part of global alliance partnerships]" cap="Country is part of global alliance partnerships"/>
  </pageFields>
  <dataFields count="1">
    <dataField name="Sum of Value" fld="12" baseField="0" baseItem="0"/>
  </dataFields>
  <formats count="14">
    <format dxfId="239">
      <pivotArea dataOnly="0" labelOnly="1" fieldPosition="0">
        <references count="1">
          <reference field="10" count="0"/>
        </references>
      </pivotArea>
    </format>
    <format dxfId="238">
      <pivotArea dataOnly="0" labelOnly="1" fieldPosition="0">
        <references count="1">
          <reference field="10" count="0"/>
        </references>
      </pivotArea>
    </format>
    <format dxfId="237">
      <pivotArea dataOnly="0" labelOnly="1" fieldPosition="0">
        <references count="1">
          <reference field="10" count="0"/>
        </references>
      </pivotArea>
    </format>
    <format dxfId="236">
      <pivotArea outline="0" collapsedLevelsAreSubtotals="1" fieldPosition="0"/>
    </format>
    <format dxfId="235">
      <pivotArea dataOnly="0" outline="0" axis="axisValues" fieldPosition="0"/>
    </format>
    <format dxfId="234">
      <pivotArea type="origin" dataOnly="0" labelOnly="1" outline="0" offset="A2" fieldPosition="0"/>
    </format>
    <format dxfId="233">
      <pivotArea dataOnly="0" labelOnly="1" fieldPosition="0">
        <references count="1">
          <reference field="10" count="0"/>
        </references>
      </pivotArea>
    </format>
    <format dxfId="232">
      <pivotArea type="all" dataOnly="0" outline="0" fieldPosition="0"/>
    </format>
    <format dxfId="231">
      <pivotArea outline="0" collapsedLevelsAreSubtotals="1" fieldPosition="0"/>
    </format>
    <format dxfId="230">
      <pivotArea type="origin" dataOnly="0" labelOnly="1" outline="0" offset="A1" fieldPosition="0"/>
    </format>
    <format dxfId="229">
      <pivotArea dataOnly="0" labelOnly="1" outline="0" axis="axisValues" fieldPosition="0"/>
    </format>
    <format dxfId="228">
      <pivotArea field="10" type="button" dataOnly="0" labelOnly="1" outline="0" axis="axisCol" fieldPosition="0"/>
    </format>
    <format dxfId="227">
      <pivotArea type="origin" dataOnly="0" labelOnly="1" outline="0" offset="A2" fieldPosition="0"/>
    </format>
    <format dxfId="226">
      <pivotArea dataOnly="0" labelOnly="1" fieldPosition="0">
        <references count="1">
          <reference field="10" count="0"/>
        </references>
      </pivotArea>
    </format>
  </formats>
  <conditionalFormats count="1">
    <conditionalFormat priority="21">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Country is part of global alliance partnerships]"/>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1BD90AD-C264-4B29-BC66-EDF735815A4E}" name="PivotTable7" cacheId="8" applyNumberFormats="0" applyBorderFormats="0" applyFontFormats="0" applyPatternFormats="0" applyAlignmentFormats="0" applyWidthHeightFormats="1" dataCaption="Values" tag="ed5d69e1-fa18-48d3-a66a-69454f313cb1" updatedVersion="8" minRefreshableVersion="3" subtotalHiddenItems="1" rowGrandTotals="0" colGrandTotals="0" itemPrintTitles="1" createdVersion="5" indent="0" outline="1" outlineData="1" multipleFieldFilters="0">
  <location ref="Q4:R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Adequate budget for social protection]" cap="Adequate budget for social protection"/>
  </pageFields>
  <dataFields count="1">
    <dataField name="Sum of Value" fld="12" baseField="0" baseItem="0"/>
  </dataFields>
  <formats count="14">
    <format dxfId="253">
      <pivotArea dataOnly="0" labelOnly="1" fieldPosition="0">
        <references count="1">
          <reference field="10" count="0"/>
        </references>
      </pivotArea>
    </format>
    <format dxfId="252">
      <pivotArea dataOnly="0" labelOnly="1" fieldPosition="0">
        <references count="1">
          <reference field="10" count="0"/>
        </references>
      </pivotArea>
    </format>
    <format dxfId="251">
      <pivotArea dataOnly="0" labelOnly="1" fieldPosition="0">
        <references count="1">
          <reference field="10" count="0"/>
        </references>
      </pivotArea>
    </format>
    <format dxfId="250">
      <pivotArea outline="0" collapsedLevelsAreSubtotals="1" fieldPosition="0"/>
    </format>
    <format dxfId="249">
      <pivotArea dataOnly="0" outline="0" axis="axisValues" fieldPosition="0"/>
    </format>
    <format dxfId="248">
      <pivotArea type="origin" dataOnly="0" labelOnly="1" outline="0" offset="A2" fieldPosition="0"/>
    </format>
    <format dxfId="247">
      <pivotArea dataOnly="0" labelOnly="1" fieldPosition="0">
        <references count="1">
          <reference field="10" count="0"/>
        </references>
      </pivotArea>
    </format>
    <format dxfId="246">
      <pivotArea type="all" dataOnly="0" outline="0" fieldPosition="0"/>
    </format>
    <format dxfId="245">
      <pivotArea outline="0" collapsedLevelsAreSubtotals="1" fieldPosition="0"/>
    </format>
    <format dxfId="244">
      <pivotArea type="origin" dataOnly="0" labelOnly="1" outline="0" offset="A1" fieldPosition="0"/>
    </format>
    <format dxfId="243">
      <pivotArea dataOnly="0" labelOnly="1" outline="0" axis="axisValues" fieldPosition="0"/>
    </format>
    <format dxfId="242">
      <pivotArea field="10" type="button" dataOnly="0" labelOnly="1" outline="0" axis="axisCol" fieldPosition="0"/>
    </format>
    <format dxfId="241">
      <pivotArea type="origin" dataOnly="0" labelOnly="1" outline="0" offset="A2" fieldPosition="0"/>
    </format>
    <format dxfId="240">
      <pivotArea dataOnly="0" labelOnly="1" fieldPosition="0">
        <references count="1">
          <reference field="10" count="0"/>
        </references>
      </pivotArea>
    </format>
  </formats>
  <conditionalFormats count="1">
    <conditionalFormat priority="18">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Adequate budget for social protection]"/>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3BCC1B2-8BB2-4D14-B937-8130F3B61884}" name="PivotTable12" cacheId="11" applyNumberFormats="0" applyBorderFormats="0" applyFontFormats="0" applyPatternFormats="0" applyAlignmentFormats="0" applyWidthHeightFormats="1" dataCaption="Values" tag="d28be36f-61a4-41db-a364-72d5acb96fee" updatedVersion="8" minRefreshableVersion="3" subtotalHiddenItems="1" rowGrandTotals="0" colGrandTotals="0" itemPrintTitles="1" createdVersion="5" indent="0" outline="1" outlineData="1" multipleFieldFilters="0">
  <location ref="A50:B59" firstHeaderRow="1" firstDataRow="1" firstDataCol="1" rowPageCount="1" colPageCount="1"/>
  <pivotFields count="12">
    <pivotField allDrilled="1" showAll="0" insertBlankRow="1" dataSourceSort="1" defaultSubtotal="0" defaultAttributeDrillState="1"/>
    <pivotField axis="axisRow" allDrilled="1" showAll="0" insertBlankRow="1" defaultSubtotal="0" defaultAttributeDrillState="1">
      <items count="26">
        <item s="1" x="9"/>
        <item s="1" x="10"/>
        <item s="1" x="16"/>
        <item s="1" x="11"/>
        <item s="1" x="13"/>
        <item s="1" x="15"/>
        <item s="1" x="12"/>
        <item s="1" x="14"/>
        <item s="1" x="17"/>
        <item s="1" x="0"/>
        <item s="1" x="19"/>
        <item s="1" x="24"/>
        <item s="1" x="18"/>
        <item s="1" x="21"/>
        <item s="1" x="22"/>
        <item s="1" x="20"/>
        <item s="1" x="23"/>
        <item s="1" x="25"/>
        <item s="1" x="1"/>
        <item s="1" x="2"/>
        <item s="1" x="4"/>
        <item s="1" x="3"/>
        <item s="1" x="5"/>
        <item s="1" x="6"/>
        <item s="1" x="7"/>
        <item s="1" x="8"/>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xis="axisPage" allDrilled="1"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s>
  <rowFields count="1">
    <field x="1"/>
  </rowFields>
  <rowItems count="9">
    <i>
      <x v="9"/>
    </i>
    <i>
      <x v="18"/>
    </i>
    <i>
      <x v="19"/>
    </i>
    <i>
      <x v="20"/>
    </i>
    <i>
      <x v="21"/>
    </i>
    <i>
      <x v="22"/>
    </i>
    <i>
      <x v="23"/>
    </i>
    <i>
      <x v="24"/>
    </i>
    <i>
      <x v="25"/>
    </i>
  </rowItems>
  <colItems count="1">
    <i/>
  </colItems>
  <pageFields count="1">
    <pageField fld="9" hier="39" name="[Translations].[Dataquestions].&amp;[Print]" cap="Print"/>
  </pageFields>
  <dataFields count="1">
    <dataField name="Count of Heading" fld="11" subtotal="count" baseField="0" baseItem="0"/>
  </dataFields>
  <formats count="5">
    <format dxfId="258">
      <pivotArea outline="0" collapsedLevelsAreSubtotals="1" fieldPosition="0"/>
    </format>
    <format dxfId="257">
      <pivotArea dataOnly="0" outline="0" axis="axisValues" fieldPosition="0"/>
    </format>
    <format dxfId="256">
      <pivotArea type="origin" dataOnly="0" labelOnly="1" outline="0" offset="A2" fieldPosition="0"/>
    </format>
    <format dxfId="255">
      <pivotArea type="all" dataOnly="0" outline="0" fieldPosition="0"/>
    </format>
    <format dxfId="254">
      <pivotArea type="topRight" dataOnly="0" labelOnly="1" outline="0" fieldPosition="0"/>
    </format>
  </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3" level="1">
        <member name="[Coredata].[Dataquestion].&amp;[Total]"/>
        <member name="[Coredata].[Dataquestion].&amp;[Total rate of child labour]"/>
        <member name="[Coredata].[Dataquestion].&amp;[Aligned with age of compulsory education]"/>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9" level="1">
        <member name="[Translations].[Dataquestions].&amp;[Print]"/>
        <member name="[Translations].[Dataquestions].&amp;[Actions]"/>
        <member name="[Translations].[Dataquestions].&amp;[Percentage]"/>
        <member name="[Translations].[Dataquestions].&amp;[Present Picture]"/>
        <member name="[Translations].[Dataquestions].&amp;[Implementation Progress]"/>
        <member name="[Translations].[Dataquestions].&amp;[Minimum Age for employment]"/>
        <member name="[Translations].[Dataquestions].&amp;[Total rate of child labour]"/>
        <member name="[Translations].[Dataquestions].&amp;[Aligned with age of compulsory education]"/>
        <member name="[Translations].[Dataquestions].&amp;[Policies or framework or initiatives that address child labour]"/>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4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D045F76-565E-470D-A49F-9B535CAF71E3}" name="PivotTable3" cacheId="4" applyNumberFormats="0" applyBorderFormats="0" applyFontFormats="0" applyPatternFormats="0" applyAlignmentFormats="0" applyWidthHeightFormats="1" dataCaption="Values" tag="7540ab40-6e6f-437c-81b8-9c5cdc8d5c00" updatedVersion="8" minRefreshableVersion="3" subtotalHiddenItems="1" rowGrandTotals="0" colGrandTotals="0" itemPrintTitles="1" createdVersion="5" indent="0" outline="1" outlineData="1" multipleFieldFilters="0">
  <location ref="E4:F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Institutional Coordinating Mechanism in place]" cap="Institutional Coordinating Mechanism in place"/>
  </pageFields>
  <dataFields count="1">
    <dataField name="Sum of Value" fld="12" baseField="0" baseItem="0"/>
  </dataFields>
  <formats count="14">
    <format dxfId="272">
      <pivotArea dataOnly="0" labelOnly="1" fieldPosition="0">
        <references count="1">
          <reference field="10" count="0"/>
        </references>
      </pivotArea>
    </format>
    <format dxfId="271">
      <pivotArea dataOnly="0" labelOnly="1" fieldPosition="0">
        <references count="1">
          <reference field="10" count="0"/>
        </references>
      </pivotArea>
    </format>
    <format dxfId="270">
      <pivotArea dataOnly="0" labelOnly="1" fieldPosition="0">
        <references count="1">
          <reference field="10" count="0"/>
        </references>
      </pivotArea>
    </format>
    <format dxfId="269">
      <pivotArea outline="0" collapsedLevelsAreSubtotals="1" fieldPosition="0"/>
    </format>
    <format dxfId="268">
      <pivotArea dataOnly="0" outline="0" axis="axisValues" fieldPosition="0"/>
    </format>
    <format dxfId="267">
      <pivotArea type="origin" dataOnly="0" labelOnly="1" outline="0" offset="A2" fieldPosition="0"/>
    </format>
    <format dxfId="266">
      <pivotArea dataOnly="0" labelOnly="1" fieldPosition="0">
        <references count="1">
          <reference field="10" count="0"/>
        </references>
      </pivotArea>
    </format>
    <format dxfId="265">
      <pivotArea type="all" dataOnly="0" outline="0" fieldPosition="0"/>
    </format>
    <format dxfId="264">
      <pivotArea outline="0" collapsedLevelsAreSubtotals="1" fieldPosition="0"/>
    </format>
    <format dxfId="263">
      <pivotArea type="origin" dataOnly="0" labelOnly="1" outline="0" offset="A1" fieldPosition="0"/>
    </format>
    <format dxfId="262">
      <pivotArea dataOnly="0" labelOnly="1" outline="0" axis="axisValues" fieldPosition="0"/>
    </format>
    <format dxfId="261">
      <pivotArea field="10" type="button" dataOnly="0" labelOnly="1" outline="0" axis="axisCol" fieldPosition="0"/>
    </format>
    <format dxfId="260">
      <pivotArea type="origin" dataOnly="0" labelOnly="1" outline="0" offset="A2" fieldPosition="0"/>
    </format>
    <format dxfId="259">
      <pivotArea dataOnly="0" labelOnly="1" fieldPosition="0">
        <references count="1">
          <reference field="10" count="0"/>
        </references>
      </pivotArea>
    </format>
  </formats>
  <conditionalFormats count="1">
    <conditionalFormat priority="22">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Institutional Coordinating Mechanism in place]"/>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E7E3DB44-A299-409A-AB37-5F8E403A4010}" name="PivotTable5" cacheId="6" applyNumberFormats="0" applyBorderFormats="0" applyFontFormats="0" applyPatternFormats="0" applyAlignmentFormats="0" applyWidthHeightFormats="1" dataCaption="Values" tag="9534f95a-b552-475c-8050-418d8be94e67" updatedVersion="8" minRefreshableVersion="3" subtotalHiddenItems="1" rowGrandTotals="0" colGrandTotals="0" itemPrintTitles="1" createdVersion="5" indent="0" outline="1" outlineData="1" multipleFieldFilters="0">
  <location ref="K4:L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Free basic education and training for children]" cap="Free basic education and training for children"/>
  </pageFields>
  <dataFields count="1">
    <dataField name="Sum of Value" fld="12" baseField="0" baseItem="0"/>
  </dataFields>
  <formats count="14">
    <format dxfId="286">
      <pivotArea dataOnly="0" labelOnly="1" fieldPosition="0">
        <references count="1">
          <reference field="10" count="0"/>
        </references>
      </pivotArea>
    </format>
    <format dxfId="285">
      <pivotArea dataOnly="0" labelOnly="1" fieldPosition="0">
        <references count="1">
          <reference field="10" count="0"/>
        </references>
      </pivotArea>
    </format>
    <format dxfId="284">
      <pivotArea dataOnly="0" labelOnly="1" fieldPosition="0">
        <references count="1">
          <reference field="10" count="0"/>
        </references>
      </pivotArea>
    </format>
    <format dxfId="283">
      <pivotArea outline="0" collapsedLevelsAreSubtotals="1" fieldPosition="0"/>
    </format>
    <format dxfId="282">
      <pivotArea dataOnly="0" outline="0" axis="axisValues" fieldPosition="0"/>
    </format>
    <format dxfId="281">
      <pivotArea type="origin" dataOnly="0" labelOnly="1" outline="0" offset="A2" fieldPosition="0"/>
    </format>
    <format dxfId="280">
      <pivotArea dataOnly="0" labelOnly="1" fieldPosition="0">
        <references count="1">
          <reference field="10" count="0"/>
        </references>
      </pivotArea>
    </format>
    <format dxfId="279">
      <pivotArea type="all" dataOnly="0" outline="0" fieldPosition="0"/>
    </format>
    <format dxfId="278">
      <pivotArea outline="0" collapsedLevelsAreSubtotals="1" fieldPosition="0"/>
    </format>
    <format dxfId="277">
      <pivotArea type="origin" dataOnly="0" labelOnly="1" outline="0" offset="A1" fieldPosition="0"/>
    </format>
    <format dxfId="276">
      <pivotArea dataOnly="0" labelOnly="1" outline="0" axis="axisValues" fieldPosition="0"/>
    </format>
    <format dxfId="275">
      <pivotArea field="10" type="button" dataOnly="0" labelOnly="1" outline="0" axis="axisCol" fieldPosition="0"/>
    </format>
    <format dxfId="274">
      <pivotArea type="origin" dataOnly="0" labelOnly="1" outline="0" offset="A2" fieldPosition="0"/>
    </format>
    <format dxfId="273">
      <pivotArea dataOnly="0" labelOnly="1" fieldPosition="0">
        <references count="1">
          <reference field="10" count="0"/>
        </references>
      </pivotArea>
    </format>
  </formats>
  <conditionalFormats count="1">
    <conditionalFormat priority="20">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Free basic education and training for children]"/>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3B78068-9A6D-4238-95EA-3854E624034C}" name="PivotTable10" cacheId="10" applyNumberFormats="0" applyBorderFormats="0" applyFontFormats="0" applyPatternFormats="0" applyAlignmentFormats="0" applyWidthHeightFormats="1" dataCaption="Values" tag="254364c8-9395-4769-a1bd-89b47d90a904" updatedVersion="8" minRefreshableVersion="3" subtotalHiddenItems="1" rowGrandTotals="0" colGrandTotals="0" itemPrintTitles="1" createdVersion="5" indent="0" outline="1" outlineData="1" multipleFieldFilters="0">
  <location ref="B84:C85" firstHeaderRow="1" firstDataRow="1" firstDataCol="1" rowPageCount="1" colPageCount="1"/>
  <pivotFields count="12">
    <pivotField allDrilled="1" showAll="0" insertBlankRow="1" dataSourceSort="1" defaultSubtotal="0" defaultAttributeDrillState="1"/>
    <pivotField axis="axisRow"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xis="axisPage" allDrilled="1" showAll="0" insertBlankRow="1" dataSourceSort="1" defaultSubtotal="0" defaultAttributeDrillState="1"/>
    <pivotField allDrilled="1" subtotalTop="0" showAll="0" insertBlankRow="1" dataSourceSort="1" defaultSubtotal="0" defaultAttributeDrillState="1"/>
    <pivotField dataField="1" subtotalTop="0" showAll="0" insertBlankRow="1" defaultSubtotal="0"/>
  </pivotFields>
  <rowFields count="1">
    <field x="1"/>
  </rowFields>
  <rowItems count="1">
    <i>
      <x/>
    </i>
  </rowItems>
  <colItems count="1">
    <i/>
  </colItems>
  <pageFields count="1">
    <pageField fld="9" hier="39" name="[Translations].[Dataquestions].&amp;[Percentage of SADC member states in alignment]" cap="Percentage of SADC member states in alignment"/>
  </pageFields>
  <dataFields count="1">
    <dataField name="Count of Heading" fld="11" subtotal="count" baseField="0" baseItem="0"/>
  </dataFields>
  <formats count="1">
    <format dxfId="287">
      <pivotArea outline="0" collapsedLevelsAreSubtotals="1" fieldPosition="0"/>
    </format>
  </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Percentage of SADC member states in alignment]"/>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4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1B727CE-2952-4619-B1D7-CDA80B6CE5FA}" name="PivotTable6" cacheId="7" applyNumberFormats="0" applyBorderFormats="0" applyFontFormats="0" applyPatternFormats="0" applyAlignmentFormats="0" applyWidthHeightFormats="1" dataCaption="Values" tag="90b0f9f3-063e-455b-a970-15a562b6e3a2" updatedVersion="8" minRefreshableVersion="3" subtotalHiddenItems="1" rowGrandTotals="0" colGrandTotals="0" itemPrintTitles="1" createdVersion="5" indent="0" outline="1" outlineData="1" multipleFieldFilters="0">
  <location ref="N4:O6" firstHeaderRow="1" firstDataRow="2" firstDataCol="1" rowPageCount="1" colPageCount="1"/>
  <pivotFields count="13">
    <pivotField allDrilled="1" showAll="0" insertBlankRow="1" dataSourceSort="1" defaultSubtotal="0" defaultAttributeDrillState="1"/>
    <pivotField allDrilled="1" showAll="0" insertBlankRow="1" dataSourceSort="1" defaultSubtotal="0" defaultAttributeDrillState="1">
      <items count="3">
        <item s="1" x="0"/>
        <item s="1" x="1"/>
        <item s="1" x="2"/>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items count="2">
        <item s="1" x="0"/>
        <item s="1" x="1"/>
      </items>
    </pivotField>
    <pivotField allDrilled="1" showAll="0" insertBlankRow="1" dataSourceSort="1" defaultSubtotal="0" defaultAttributeDrillState="1"/>
    <pivotField allDrilled="1" showAll="0" insertBlankRow="1" dataSourceSort="1" defaultSubtotal="0" defaultAttributeDrillState="1"/>
    <pivotField allDrilled="1" showAll="0" insertBlankRow="1" dataSourceSort="1" defaultSubtotal="0" defaultAttributeDrillState="1"/>
    <pivotField axis="axisCol" allDrilled="1" subtotalTop="0" showAll="0" insertBlankRow="1" dataSourceSort="1" defaultSubtotal="0" defaultAttributeDrillState="1">
      <items count="1">
        <item x="0"/>
      </items>
    </pivotField>
    <pivotField axis="axisPage" allDrilled="1" subtotalTop="0" showAll="0" insertBlankRow="1" dataSourceSort="1" defaultSubtotal="0" defaultAttributeDrillState="1"/>
    <pivotField dataField="1" subtotalTop="0" showAll="0" insertBlankRow="1" defaultSubtotal="0"/>
  </pivotFields>
  <rowItems count="1">
    <i/>
  </rowItems>
  <colFields count="1">
    <field x="10"/>
  </colFields>
  <colItems count="1">
    <i>
      <x/>
    </i>
  </colItems>
  <pageFields count="1">
    <pageField fld="11" hier="22" name="[Coredata].[Dataquestion].&amp;[Dedicated budget for child labour]" cap="Dedicated budget for child labour"/>
  </pageFields>
  <dataFields count="1">
    <dataField name="Sum of Value" fld="12" baseField="0" baseItem="0"/>
  </dataFields>
  <formats count="14">
    <format dxfId="301">
      <pivotArea dataOnly="0" labelOnly="1" fieldPosition="0">
        <references count="1">
          <reference field="10" count="0"/>
        </references>
      </pivotArea>
    </format>
    <format dxfId="300">
      <pivotArea dataOnly="0" labelOnly="1" fieldPosition="0">
        <references count="1">
          <reference field="10" count="0"/>
        </references>
      </pivotArea>
    </format>
    <format dxfId="299">
      <pivotArea dataOnly="0" labelOnly="1" fieldPosition="0">
        <references count="1">
          <reference field="10" count="0"/>
        </references>
      </pivotArea>
    </format>
    <format dxfId="298">
      <pivotArea outline="0" collapsedLevelsAreSubtotals="1" fieldPosition="0"/>
    </format>
    <format dxfId="297">
      <pivotArea type="origin" dataOnly="0" labelOnly="1" outline="0" offset="A2" fieldPosition="0"/>
    </format>
    <format dxfId="296">
      <pivotArea dataOnly="0" labelOnly="1" fieldPosition="0">
        <references count="1">
          <reference field="10" count="0"/>
        </references>
      </pivotArea>
    </format>
    <format dxfId="295">
      <pivotArea dataOnly="0" labelOnly="1" outline="0" axis="axisValues" fieldPosition="0"/>
    </format>
    <format dxfId="294">
      <pivotArea type="all" dataOnly="0" outline="0" fieldPosition="0"/>
    </format>
    <format dxfId="293">
      <pivotArea outline="0" collapsedLevelsAreSubtotals="1" fieldPosition="0"/>
    </format>
    <format dxfId="292">
      <pivotArea type="origin" dataOnly="0" labelOnly="1" outline="0" offset="A1" fieldPosition="0"/>
    </format>
    <format dxfId="291">
      <pivotArea dataOnly="0" labelOnly="1" outline="0" axis="axisValues" fieldPosition="0"/>
    </format>
    <format dxfId="290">
      <pivotArea field="10" type="button" dataOnly="0" labelOnly="1" outline="0" axis="axisCol" fieldPosition="0"/>
    </format>
    <format dxfId="289">
      <pivotArea type="origin" dataOnly="0" labelOnly="1" outline="0" offset="A2" fieldPosition="0"/>
    </format>
    <format dxfId="288">
      <pivotArea dataOnly="0" labelOnly="1" fieldPosition="0">
        <references count="1">
          <reference field="10" count="0"/>
        </references>
      </pivotArea>
    </format>
  </formats>
  <conditionalFormats count="1">
    <conditionalFormat priority="19">
      <pivotAreas count="1">
        <pivotArea type="data" outline="0" collapsedLevelsAreSubtotals="1" fieldPosition="0">
          <references count="1">
            <reference field="4294967294" count="1" selected="0">
              <x v="0"/>
            </reference>
          </references>
        </pivotArea>
      </pivotAreas>
    </conditionalFormat>
  </conditionalFormats>
  <pivotHierarchies count="85">
    <pivotHierarchy dragToData="1"/>
    <pivotHierarchy multipleItemSelectionAllowed="1" dragToData="1">
      <members count="1" level="1">
        <member name="[Clean_data].[Country].&amp;[Angola]"/>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Coredata].[Country].&amp;[Angola]"/>
      </members>
    </pivotHierarchy>
    <pivotHierarchy multipleItemSelectionAllowed="1" dragToData="1">
      <members count="3" level="1">
        <member name="[Coredata].[Heading].&amp;[Budget allocation]"/>
        <member name="[Coredata].[Heading].&amp;[Education and skills training]"/>
        <member name="[Coredata].[Heading].&amp;[Adoption of hazardous occupations prohibited]"/>
      </members>
    </pivotHierarchy>
    <pivotHierarchy multipleItemSelectionAllowed="1" dragToData="1">
      <members count="1" level="1">
        <member name="[Coredata].[Dataquestion].&amp;[Dedicated budget for child labour]"/>
      </members>
    </pivotHierarchy>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Headinglist].[Heading].&amp;[Budget allocation]"/>
        <member name="[Headinglist].[Heading].&amp;[Adoption of hazardous occupations prohibited]"/>
      </members>
    </pivotHierarchy>
    <pivotHierarchy dragToData="1"/>
    <pivotHierarchy dragToData="1"/>
    <pivotHierarchy dragToData="1"/>
    <pivotHierarchy multipleItemSelectionAllowed="1" dragToData="1">
      <members count="1" level="1">
        <member name="[Language].[Language].&amp;[English]"/>
      </members>
    </pivotHierarchy>
    <pivotHierarchy multipleItemSelectionAllowed="1" dragToData="1">
      <members count="11" level="1">
        <member name="[Question_numbers].[Dataquestions].&amp;[adequate overall budget]"/>
        <member name="[Question_numbers].[Dataquestions].&amp;[Dedicated budget for child labour]"/>
        <member name="[Question_numbers].[Dataquestions].&amp;[Adequate budget for social protection]"/>
        <member name="[Question_numbers].[Dataquestions].&amp;[adequate budget for labour inspectors]"/>
        <member name="[Question_numbers].[Dataquestions].&amp;[adequate budget for law enforcement and prosecution]"/>
        <member name="[Question_numbers].[Dataquestions].&amp;[work which exposes children to physical, psychological or sexual abuse]"/>
        <member name="[Question_numbers].[Dataquestions].&amp;[work underground, under water, at dangerous heights or in confined spaces]"/>
        <member name="[Question_numbers].[Dataquestions].&amp;[Country adopted list of hazardous occupations or activities prohibited for children]"/>
        <member name="[Question_numbers].[Dataquestions].&amp;[work with dangerous machinery, equipment and tools, or which involves the manual handling or transport of heavy loads]"/>
        <member name="[Question_numbers].[Dataquestions].&amp;[work in an unhealthy environment which may, for example, hazardous substances, temperatures, noise levels, or vibrations]"/>
        <member name="[Question_numbers].[Dataquestions].&amp;[Difficult conditions such as long hours or during the night or work where the child is unreasonably confined to the premises of the employer]"/>
      </members>
    </pivotHierarchy>
    <pivotHierarchy dragToData="1"/>
    <pivotHierarchy dragToData="1"/>
    <pivotHierarchy multipleItemSelectionAllowed="1" dragToData="1">
      <members count="1" level="1">
        <member name="[Translations].[Dataquestions].&amp;[National Action Plan / Strategic Plan in place]"/>
      </members>
    </pivotHierarchy>
    <pivotHierarchy dragToData="1"/>
    <pivotHierarchy dragToData="1"/>
    <pivotHierarchy dragToData="1">
      <members count="4" level="1">
        <member name=""/>
        <member name=""/>
        <member name=""/>
        <member name="[Translations].[Value].&amp;[National Action Plan / Strategic Plan in plac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lean_data]"/>
        <x15:activeTabTopLevelEntity name="[Translations]"/>
        <x15:activeTabTopLevelEntity name="[Question_numbers]"/>
        <x15:activeTabTopLevelEntity name="[Language]"/>
        <x15:activeTabTopLevelEntity name="[Headings]"/>
        <x15:activeTabTopLevelEntity name="[Headinglist]"/>
        <x15:activeTabTopLevelEntity name="[Coredata]"/>
        <x15:activeTabTopLevelEntity name="[Country]"/>
      </x15:pivotTableUISettings>
    </ext>
    <ext xmlns:xpdl="http://schemas.microsoft.com/office/spreadsheetml/2016/pivotdefaultlayout" uri="{747A6164-185A-40DC-8AA5-F01512510D54}">
      <xpdl:pivotTableDefinition16 EnabledSubtotalsDefault="0" SubtotalsOnTopDefault="0" InsertBlankRowDefault="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guage" xr10:uid="{07104BD2-2D66-4722-8857-E071729C1641}" sourceName="[Language].[Language]">
  <pivotTables>
    <pivotTable tabId="9" name="PivotTable1"/>
    <pivotTable tabId="9" name="PivotTable3"/>
    <pivotTable tabId="8" name="PivotTable4"/>
    <pivotTable tabId="14" name="PivotTable2"/>
    <pivotTable tabId="14" name="PivotTable3"/>
    <pivotTable tabId="14" name="PivotTable4"/>
    <pivotTable tabId="14" name="PivotTable5"/>
    <pivotTable tabId="14" name="PivotTable6"/>
    <pivotTable tabId="14" name="PivotTable7"/>
    <pivotTable tabId="14" name="PivotTable8"/>
    <pivotTable tabId="14" name="PivotTable10"/>
    <pivotTable tabId="14" name="PivotTable12"/>
    <pivotTable tabId="8" name="PivotTable2"/>
    <pivotTable tabId="17" name="PivotTable31"/>
    <pivotTable tabId="17" name="PivotTable32"/>
    <pivotTable tabId="17" name="PivotTable33"/>
    <pivotTable tabId="17" name="PivotTable34"/>
    <pivotTable tabId="17" name="PivotTable35"/>
    <pivotTable tabId="17" name="PivotTable36"/>
    <pivotTable tabId="17" name="PivotTable37"/>
  </pivotTables>
  <data>
    <olap pivotCacheId="770480185">
      <levels count="2">
        <level uniqueName="[Language].[Language].[(All)]" sourceCaption="(All)" count="0"/>
        <level uniqueName="[Language].[Language].[Language]" sourceCaption="Language" count="3" sortOrder="ascending">
          <ranges>
            <range startItem="0">
              <i n="[Language].[Language].&amp;[English]" c="English"/>
              <i n="[Language].[Language].&amp;[Français]" c="Français"/>
              <i n="[Language].[Language].&amp;[Português]" c="Português"/>
            </range>
          </ranges>
        </level>
      </levels>
      <selections count="1">
        <selection n="[Language].[Language].&amp;[English]"/>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089522B8-BD92-4BE6-874D-C7BD4A5630D7}" sourceName="[Coredata].[Country]">
  <pivotTables>
    <pivotTable tabId="8" name="PivotTable4"/>
    <pivotTable tabId="14" name="PivotTable2"/>
    <pivotTable tabId="14" name="PivotTable3"/>
    <pivotTable tabId="14" name="PivotTable4"/>
    <pivotTable tabId="14" name="PivotTable5"/>
    <pivotTable tabId="14" name="PivotTable6"/>
    <pivotTable tabId="14" name="PivotTable7"/>
    <pivotTable tabId="14" name="PivotTable8"/>
    <pivotTable tabId="14" name="PivotTable10"/>
    <pivotTable tabId="14" name="PivotTable12"/>
    <pivotTable tabId="8" name="PivotTable2"/>
    <pivotTable tabId="17" name="PivotTable31"/>
    <pivotTable tabId="17" name="PivotTable32"/>
    <pivotTable tabId="17" name="PivotTable33"/>
    <pivotTable tabId="17" name="PivotTable34"/>
    <pivotTable tabId="17" name="PivotTable35"/>
    <pivotTable tabId="17" name="PivotTable36"/>
    <pivotTable tabId="17" name="PivotTable37"/>
  </pivotTables>
  <data>
    <olap pivotCacheId="770480185">
      <levels count="2">
        <level uniqueName="[Coredata].[Country].[(All)]" sourceCaption="(All)" count="0"/>
        <level uniqueName="[Coredata].[Country].[Country]" sourceCaption="Country" count="15" sortOrder="ascending">
          <ranges>
            <range startItem="0">
              <i n="[Coredata].[Country].&amp;[Angola]" c="Angola"/>
              <i n="[Coredata].[Country].&amp;[Botswana]" c="Botswana"/>
              <i n="[Coredata].[Country].&amp;[Democratic Republic of Congo ]" c="Democratic Republic of Congo "/>
              <i n="[Coredata].[Country].&amp;[Eswatini]" c="Eswatini"/>
              <i n="[Coredata].[Country].&amp;[Lesotho]" c="Lesotho"/>
              <i n="[Coredata].[Country].&amp;[Madagascar]" c="Madagascar"/>
              <i n="[Coredata].[Country].&amp;[Malawi]" c="Malawi"/>
              <i n="[Coredata].[Country].&amp;[Mauritius]" c="Mauritius"/>
              <i n="[Coredata].[Country].&amp;[Mozambique]" c="Mozambique"/>
              <i n="[Coredata].[Country].&amp;[Namibia]" c="Namibia"/>
              <i n="[Coredata].[Country].&amp;[Seychelles]" c="Seychelles"/>
              <i n="[Coredata].[Country].&amp;[South Africa]" c="South Africa"/>
              <i n="[Coredata].[Country].&amp;[United Republic of Tanzania]" c="United Republic of Tanzania"/>
              <i n="[Coredata].[Country].&amp;[Zambia]" c="Zambia"/>
              <i n="[Coredata].[Country].&amp;[Zimbabwe]" c="Zimbabwe"/>
            </range>
          </ranges>
        </level>
      </levels>
      <selections count="1">
        <selection n="[Coredata].[Country].&amp;[Angola]"/>
      </selections>
    </olap>
  </data>
  <extLst>
    <x:ext xmlns:x15="http://schemas.microsoft.com/office/spreadsheetml/2010/11/main" uri="{470722E0-AACD-4C17-9CDC-17EF765DBC7E}">
      <x15:slicerCacheHideItemsWithNoData count="1">
        <x15:slicerCacheOlapLevelName uniqueName="[Coredata].[Country].[Country]"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tribute" xr10:uid="{AD92F9CA-0B8C-41F8-AFD9-7D868DD341AD}" sourceName="[Comparitativedata].[Attribute]">
  <pivotTables>
    <pivotTable tabId="9" name="PivotTable1"/>
    <pivotTable tabId="9" name="PivotTable3"/>
  </pivotTables>
  <data>
    <olap pivotCacheId="770480185">
      <levels count="2">
        <level uniqueName="[Comparitativedata].[Attribute].[(All)]" sourceCaption="(All)" count="0"/>
        <level uniqueName="[Comparitativedata].[Attribute].[Attribute]" sourceCaption="Attribute" count="42" sortOrder="ascending">
          <ranges>
            <range startItem="0">
              <i n="[Comparitativedata].[Attribute].&amp;[Budget allocation]" c="Budget allocation"/>
              <i n="[Comparitativedata].[Attribute].&amp;[Data Collection &amp; Monitoring]" c="Data Collection &amp; Monitoring"/>
              <i n="[Comparitativedata].[Attribute].&amp;[Education and social protection]" c="Education and social protection"/>
              <i n="[Comparitativedata].[Attribute].&amp;[Global alliances]" c="Global alliances"/>
              <i n="[Comparitativedata].[Attribute].&amp;[Institutional Coordinating Mechanism]" c="Institutional Coordinating Mechanism"/>
              <i n="[Comparitativedata].[Attribute].&amp;[Labour inspection &amp; enforcement]" c="Labour inspection &amp; enforcement"/>
              <i n="[Comparitativedata].[Attribute].&amp;[Legislation &amp; Enforcement]" c="Legislation &amp; Enforcement"/>
              <i n="[Comparitativedata].[Attribute].&amp;[Mainstream Policies]" c="Mainstream Policies"/>
              <i n="[Comparitativedata].[Attribute].&amp;[Minimum Age of Employment]" c="Minimum Age of Employment"/>
              <i n="[Comparitativedata].[Attribute].&amp;[National action plans]" c="National action plans"/>
              <i n="[Comparitativedata].[Attribute].&amp;[Overall alignment]" c="Overall alignment"/>
              <i n="[Comparitativedata].[Attribute].&amp;[Public Awareness]" c="Public Awareness"/>
              <i n="[Comparitativedata].[Attribute].&amp;[Rates of child labour]" c="Rates of child labour"/>
              <i n="[Comparitativedata].[Attribute].&amp;[Ratification of ILO Conventions]" c="Ratification of ILO Conventions"/>
              <i n="[Comparitativedata].[Attribute].&amp;[Âge minimum d'emploi]" c="Âge minimum d'emploi" nd="1"/>
              <i n="[Comparitativedata].[Attribute].&amp;[Alianças globais]" c="Alianças globais" nd="1"/>
              <i n="[Comparitativedata].[Attribute].&amp;[Alignement global]" c="Alignement global" nd="1"/>
              <i n="[Comparitativedata].[Attribute].&amp;[Alinhamento geral]" c="Alinhamento geral" nd="1"/>
              <i n="[Comparitativedata].[Attribute].&amp;[Alliances mondiales]" c="Alliances mondiales" nd="1"/>
              <i n="[Comparitativedata].[Attribute].&amp;[Allocation budgétaire]" c="Allocation budgétaire" nd="1"/>
              <i n="[Comparitativedata].[Attribute].&amp;[Alocação de verba]" c="Alocação de verba" nd="1"/>
              <i n="[Comparitativedata].[Attribute].&amp;[Coleta e monitoramento de dados]" c="Coleta e monitoramento de dados" nd="1"/>
              <i n="[Comparitativedata].[Attribute].&amp;[Collecte et surveillance des données]" c="Collecte et surveillance des données" nd="1"/>
              <i n="[Comparitativedata].[Attribute].&amp;[Conscientização Pública]" c="Conscientização Pública" nd="1"/>
              <i n="[Comparitativedata].[Attribute].&amp;[Educação e proteção social]" c="Educação e proteção social" nd="1"/>
              <i n="[Comparitativedata].[Attribute].&amp;[Éducation et protection sociale]" c="Éducation et protection sociale" nd="1"/>
              <i n="[Comparitativedata].[Attribute].&amp;[Idade Mínima de Emprego]" c="Idade Mínima de Emprego" nd="1"/>
              <i n="[Comparitativedata].[Attribute].&amp;[Inspeção e fiscalização do trabalho]" c="Inspeção e fiscalização do trabalho" nd="1"/>
              <i n="[Comparitativedata].[Attribute].&amp;[Inspection du travail et application]" c="Inspection du travail et application" nd="1"/>
              <i n="[Comparitativedata].[Attribute].&amp;[La sensibilisation du public]" c="La sensibilisation du public" nd="1"/>
              <i n="[Comparitativedata].[Attribute].&amp;[Legislação e Aplicação]" c="Legislação e Aplicação" nd="1"/>
              <i n="[Comparitativedata].[Attribute].&amp;[Législation et application]" c="Législation et application" nd="1"/>
              <i n="[Comparitativedata].[Attribute].&amp;[Mécanisme de coordination institutionnelle]" c="Mécanisme de coordination institutionnelle" nd="1"/>
              <i n="[Comparitativedata].[Attribute].&amp;[Mecanismo de Coordenação Institucional]" c="Mecanismo de Coordenação Institucional" nd="1"/>
              <i n="[Comparitativedata].[Attribute].&amp;[Planos de ação nacionais]" c="Planos de ação nacionais" nd="1"/>
              <i n="[Comparitativedata].[Attribute].&amp;[Plans d'action nationaux]" c="Plans d'action nationaux" nd="1"/>
              <i n="[Comparitativedata].[Attribute].&amp;[Políticas Principais]" c="Políticas Principais" nd="1"/>
              <i n="[Comparitativedata].[Attribute].&amp;[Politiques générales]" c="Politiques générales" nd="1"/>
              <i n="[Comparitativedata].[Attribute].&amp;[Ratificação das Convenções da OIT]" c="Ratificação das Convenções da OIT" nd="1"/>
              <i n="[Comparitativedata].[Attribute].&amp;[Ratification des conventions de l'OIT]" c="Ratification des conventions de l'OIT" nd="1"/>
              <i n="[Comparitativedata].[Attribute].&amp;[Taux de travail des enfants]" c="Taux de travail des enfants" nd="1"/>
              <i n="[Comparitativedata].[Attribute].&amp;[Taxas de trabalho infantil]" c="Taxas de trabalho infantil" nd="1"/>
            </range>
          </ranges>
        </level>
      </levels>
      <selections count="1">
        <selection n="[Comparitativedata].[Attribute].&amp;[Políticas Principais]"/>
      </selections>
    </olap>
  </data>
  <extLst>
    <x:ext xmlns:x15="http://schemas.microsoft.com/office/spreadsheetml/2010/11/main" uri="{470722E0-AACD-4C17-9CDC-17EF765DBC7E}">
      <x15:slicerCacheHideItemsWithNoData count="1">
        <x15:slicerCacheOlapLevelName uniqueName="[Comparitativedata].[Attribute].[Attribute]" count="28"/>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nguage 2" xr10:uid="{E3D998FD-0FF4-47E1-8C52-D2893D04948B}" cache="Slicer_Language" caption="Language" level="1" style="SlicerStyleLight1" rowHeight="241300"/>
  <slicer name="Country 1" xr10:uid="{8DD0D68D-7AE1-46D2-A4E5-7091A578B1E6}" cache="Slicer_Country" caption="Country" level="1" style="SlicerStyleLight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nguage 3" xr10:uid="{954AB247-E1EC-4364-ADC5-283C18E4B516}" cache="Slicer_Language" caption="Language" level="1" rowHeight="432000"/>
  <slicer name="Country 2" xr10:uid="{9E91A8E0-3527-48A1-89CB-7B3E20E15A13}" cache="Slicer_Country" caption="Country" level="1" rowHeight="432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nguage" xr10:uid="{49BDCC40-F4E2-470C-B588-DE292389D312}" cache="Slicer_Language" caption="Language" level="1" rowHeight="432000"/>
  <slicer name="Attribute" xr10:uid="{CF93A9D8-06E6-4A48-A04E-212BC33BBA07}" cache="Slicer_Attribute" caption="Theme" startItem="1" level="1" rowHeight="432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9C71B4-92B2-4845-81F4-8F325770DD89}" name="Comparitativedata" displayName="Comparitativedata" ref="A20:F650" totalsRowShown="0">
  <autoFilter ref="A20:F650" xr:uid="{DC4307D2-7E21-4C12-A744-45C9AE751828}"/>
  <sortState xmlns:xlrd2="http://schemas.microsoft.com/office/spreadsheetml/2017/richdata2" ref="A21:F650">
    <sortCondition ref="D21:D650"/>
    <sortCondition ref="C21:C650"/>
  </sortState>
  <tableColumns count="6">
    <tableColumn id="1" xr3:uid="{1259CD2D-DA11-401D-BD91-362D7EC2CF1E}" name="Number"/>
    <tableColumn id="2" xr3:uid="{CABC3A21-81D7-4417-B6C7-4ECE9FEB27A6}" name="Country" dataDxfId="341"/>
    <tableColumn id="3" xr3:uid="{541511A9-78D2-4707-9D08-3219449EE8DA}" name="Attribute" dataDxfId="340"/>
    <tableColumn id="6" xr3:uid="{1B86045C-BD2F-4772-AC90-A7DB40582C56}" name="Language" dataDxfId="339"/>
    <tableColumn id="4" xr3:uid="{38DC83C4-1822-45E8-9CFE-DAD08557854C}" name="Value" dataDxfId="338" dataCellStyle="Comma"/>
    <tableColumn id="5" xr3:uid="{3D30F3DD-3CDA-4FF0-9986-A1E67CD13604}" name="SADC AVG" dataDxfId="33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598012-10F6-4055-B393-130E3AAB6CE1}" name="Question_numbers" displayName="Question_numbers" ref="A1:A161" totalsRowShown="0">
  <autoFilter ref="A1:A161" xr:uid="{39F88330-1E0E-4BEA-B5D1-1F290DB3C2CB}"/>
  <sortState xmlns:xlrd2="http://schemas.microsoft.com/office/spreadsheetml/2017/richdata2" ref="A2:A161">
    <sortCondition ref="A1:A161"/>
  </sortState>
  <tableColumns count="1">
    <tableColumn id="1" xr3:uid="{060B8114-A747-450D-8910-6FB15F39B513}" name="Dataquestions" dataDxfId="309"/>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9883F6F-A8DA-4123-8719-10A502A66C26}" name="Coredata" displayName="Coredata" ref="A1:I2980" totalsRowShown="0">
  <autoFilter ref="A1:I2980" xr:uid="{A9883F6F-A8DA-4123-8719-10A502A66C26}">
    <filterColumn colId="1">
      <filters>
        <filter val="Namibia"/>
        <filter val="United Republic of Tanzania"/>
      </filters>
    </filterColumn>
    <filterColumn colId="3">
      <filters>
        <filter val="adequate budget for labour inspectors"/>
        <filter val="adequate budget for law enforcement and prosecution"/>
        <filter val="Adequate budget for social protection"/>
        <filter val="adequate overall budget"/>
        <filter val="Dedicated budget for child labour"/>
      </filters>
    </filterColumn>
  </autoFilter>
  <sortState xmlns:xlrd2="http://schemas.microsoft.com/office/spreadsheetml/2017/richdata2" ref="A2:I2980">
    <sortCondition ref="D1:D2980"/>
  </sortState>
  <tableColumns count="9">
    <tableColumn id="1" xr3:uid="{969FDF1D-E60C-4B69-8ED7-D87FBDDD2483}" name="Number"/>
    <tableColumn id="2" xr3:uid="{58054F03-E322-4D7A-A5BD-64492586BFD2}" name="Country"/>
    <tableColumn id="3" xr3:uid="{73FC459B-AD57-41D2-8243-C4FC7C048F6E}" name="Heading"/>
    <tableColumn id="4" xr3:uid="{335F59E3-1722-4625-B60B-98F322564826}" name="Dataquestion"/>
    <tableColumn id="7" xr3:uid="{BDD355EA-989C-49BC-B8A1-42DEF0D7D128}" name="Language"/>
    <tableColumn id="9" xr3:uid="{9433121B-510C-42D2-96AE-14914D7FF3EC}" name="Dataheadings" dataDxfId="308"/>
    <tableColumn id="8" xr3:uid="{EEC811FE-30B2-47A3-B7C4-43FFAE52607F}" name="Translatedheading" dataDxfId="307"/>
    <tableColumn id="6" xr3:uid="{5B7C0775-4B3D-4151-8728-4907287CAB1B}" name="TranslatedIndicator" dataDxfId="306"/>
    <tableColumn id="5" xr3:uid="{213A60F2-4271-4383-8320-B59DFAE247F4}" name="Value">
      <calculatedColumnFormula array="1">_xlfn.XLOOKUP(1,('Clean Data'!$A$1:$A$1893='Core data'!A2)*('Clean Data'!$D$1:$D$1893='Core data'!D2),'Clean Data'!$E$1:$E$1893,,0)</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C511CC-1096-4E4E-825A-0DC7651EBDCB}" name="Clean_data" displayName="Clean_data" ref="A1:E1894" totalsRowShown="0">
  <autoFilter ref="A1:E1894" xr:uid="{5A20CADD-1CAF-4C3C-AD68-08F57E7C1A6D}">
    <filterColumn colId="1">
      <filters>
        <filter val="Namibia"/>
        <filter val="SADC"/>
        <filter val="United Republic of Tanzania"/>
      </filters>
    </filterColumn>
    <filterColumn colId="3">
      <filters>
        <filter val="Percentage"/>
      </filters>
    </filterColumn>
  </autoFilter>
  <sortState xmlns:xlrd2="http://schemas.microsoft.com/office/spreadsheetml/2017/richdata2" ref="A2:E1894">
    <sortCondition ref="D1:D1894"/>
  </sortState>
  <tableColumns count="5">
    <tableColumn id="1" xr3:uid="{B8BD8AA9-0107-485E-9E50-F82B7A732B75}" name="Number" dataDxfId="305"/>
    <tableColumn id="2" xr3:uid="{EE730A0E-5004-4DD2-9021-8E2945AB3DF5}" name="Country" dataDxfId="304"/>
    <tableColumn id="3" xr3:uid="{3592CDE7-E120-475D-9CBE-165C46E2DA69}" name="Heading"/>
    <tableColumn id="140" xr3:uid="{699DEEBD-6FB5-4DB1-A0D8-D3B499770B19}" name="Attribute" dataDxfId="303"/>
    <tableColumn id="141" xr3:uid="{FE35FA1E-64DF-4C57-9EDF-4D7EE754D86A}" name="Value" dataDxfId="302"/>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59EEC59-EEB7-4648-BD36-4CC8FD3C49B4}" name="Table6" displayName="Table6" ref="C36:E78" totalsRowShown="0">
  <autoFilter ref="C36:E78" xr:uid="{659EEC59-EEB7-4648-BD36-4CC8FD3C49B4}"/>
  <tableColumns count="3">
    <tableColumn id="1" xr3:uid="{18B8B550-0509-41BB-B447-E4E097B3DF4D}" name="Theme" dataDxfId="80"/>
    <tableColumn id="2" xr3:uid="{8829C0D9-878E-425E-B86F-86499A09790E}" name="Questions"/>
    <tableColumn id="3" xr3:uid="{D6F92C1B-7643-4E4C-8171-DA440B7B3E07}" name="Text" dataDxfId="7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192819B-EFD4-41F3-A8E9-20D60D9B4D56}" name="Table8" displayName="Table8" ref="A2:P18" totalsRowShown="0" headerRowDxfId="336" dataDxfId="335">
  <autoFilter ref="A2:P18" xr:uid="{490C8246-9E0A-4EF8-AC8D-B7AD518FF44B}"/>
  <tableColumns count="16">
    <tableColumn id="1" xr3:uid="{E072C2C0-4A94-4374-AECF-56B0B1420AD5}" name="NUMBER" dataDxfId="334"/>
    <tableColumn id="2" xr3:uid="{E776BC48-B7E1-4941-B319-471D1B616066}" name="Country" dataDxfId="333"/>
    <tableColumn id="3" xr3:uid="{F45BFE9E-A116-4F10-AEF5-D31D0A76E53A}" name="Rates of child labour" dataDxfId="332"/>
    <tableColumn id="4" xr3:uid="{E40A315D-5052-4C28-A0B1-14B255835BEF}" name="Overall alignment " dataDxfId="331" dataCellStyle="Comma"/>
    <tableColumn id="5" xr3:uid="{3EBD59F3-1939-43EB-A909-5E7679FA18A0}" name="National action plans" dataDxfId="330" dataCellStyle="Comma"/>
    <tableColumn id="6" xr3:uid="{8F4B1219-6C7F-4CBB-8E1B-B61800E3F635}" name="Mainstream Policies" dataDxfId="329" dataCellStyle="Comma"/>
    <tableColumn id="7" xr3:uid="{62EEC41B-3A54-4EC5-B913-426FA0B80640}" name="Institutional Coordinating Mechanism" dataDxfId="328" dataCellStyle="Comma"/>
    <tableColumn id="8" xr3:uid="{43529558-EEFD-4497-8587-B88E53B1D8C0}" name="Data Collection &amp; Monitoring" dataDxfId="327" dataCellStyle="Comma"/>
    <tableColumn id="9" xr3:uid="{19BC8F8C-D673-4EB0-9049-7976658C5DF5}" name="Budget allocation" dataDxfId="326" dataCellStyle="Comma"/>
    <tableColumn id="10" xr3:uid="{4B218957-09E1-45F7-87AA-3AE1B3177721}" name="Ratification of ILO Conventions" dataDxfId="325" dataCellStyle="Comma"/>
    <tableColumn id="11" xr3:uid="{249C6C95-97BC-489B-857E-8462F3FC02F2}" name="Legislation &amp; Enforcement" dataDxfId="324" dataCellStyle="Comma"/>
    <tableColumn id="12" xr3:uid="{4175909E-0264-4AE0-8134-C113668BEAF5}" name="Labour inspection &amp; enforcement" dataDxfId="323" dataCellStyle="Comma"/>
    <tableColumn id="13" xr3:uid="{E722F90B-2378-4906-9557-84A01E3B3233}" name="Education and social protection" dataDxfId="322" dataCellStyle="Comma"/>
    <tableColumn id="14" xr3:uid="{99288A4B-108C-4B6E-915C-A4B7B18E437A}" name="Public Awareness" dataDxfId="321" dataCellStyle="Comma"/>
    <tableColumn id="15" xr3:uid="{79C74FF2-F538-4FE3-8C07-28A4E2B80DD1}" name="Global alliances" dataDxfId="320" dataCellStyle="Comma"/>
    <tableColumn id="16" xr3:uid="{792EC557-3398-4AE3-8340-2A9C3ECEEC63}" name="Minimum Age of Employment" dataDxfId="319" dataCellStyle="C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BD75F79-36D3-4DB4-8E98-2FC9C981C3EF}" name="Table7" displayName="Table7" ref="A1:D52" totalsRowShown="0" tableBorderDxfId="318">
  <autoFilter ref="A1:D52" xr:uid="{AD2F8AFF-9E0D-4408-8408-9AD5B63F6E9C}"/>
  <tableColumns count="4">
    <tableColumn id="1" xr3:uid="{84AAD579-7800-455D-9605-D177466E7414}" name="Number" dataDxfId="317"/>
    <tableColumn id="2" xr3:uid="{BF27B383-F708-4D13-B52F-67424148DDE1}" name="Country"/>
    <tableColumn id="3" xr3:uid="{8D229EE6-C01D-4D09-9872-2699E0234617}" name="Language"/>
    <tableColumn id="4" xr3:uid="{BD88E971-12B6-4AF6-8DEB-1519D498210A}" name="Value" dataDxfId="31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311747-993D-4D79-8E80-EA7AED225DBF}" name="Headings" displayName="Headings" ref="A1:C46" totalsRowShown="0">
  <autoFilter ref="A1:C46" xr:uid="{79311747-993D-4D79-8E80-EA7AED225DBF}"/>
  <sortState xmlns:xlrd2="http://schemas.microsoft.com/office/spreadsheetml/2017/richdata2" ref="A2:C43">
    <sortCondition ref="A1:A43"/>
  </sortState>
  <tableColumns count="3">
    <tableColumn id="1" xr3:uid="{6A4B60C5-DE46-45A5-AC2F-A84F76073130}" name="Heading"/>
    <tableColumn id="5" xr3:uid="{16F9B18D-3E5A-4154-A31C-65448844C1C3}" name="Language"/>
    <tableColumn id="2" xr3:uid="{BCC29B6B-7E0C-4D8F-BC2B-172009F1548A}" name="Valu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CA81F6A-5D20-40F2-BD86-355C044466AE}" name="Headinglist" displayName="Headinglist" ref="J1:J15" totalsRowShown="0">
  <autoFilter ref="J1:J15" xr:uid="{FCA81F6A-5D20-40F2-BD86-355C044466AE}"/>
  <tableColumns count="1">
    <tableColumn id="1" xr3:uid="{B1320B50-96F1-45ED-8675-1974814BAE6E}" name="Head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2231975-33FF-43B3-83BF-DCB8D293C42C}" name="Table12" displayName="Table12" ref="O1:P60" totalsRowShown="0">
  <autoFilter ref="O1:P60" xr:uid="{02231975-33FF-43B3-83BF-DCB8D293C42C}"/>
  <tableColumns count="2">
    <tableColumn id="2" xr3:uid="{B97016C8-FAB4-4389-8C72-933901042E66}" name="Indicator"/>
    <tableColumn id="3" xr3:uid="{FBBA86BB-2BFE-40E9-9DE3-5B4E455B9FDA}" name="Heading"/>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5B3EC6-0229-4F12-9CD5-C28AF531674F}" name="Translations" displayName="Translations" ref="B1:E487" totalsRowShown="0">
  <autoFilter ref="B1:E487" xr:uid="{A3BF29B0-243E-4EE4-B422-1B09D9472DCF}">
    <filterColumn colId="0">
      <filters>
        <filter val="Percentage"/>
      </filters>
    </filterColumn>
  </autoFilter>
  <sortState xmlns:xlrd2="http://schemas.microsoft.com/office/spreadsheetml/2017/richdata2" ref="B2:E487">
    <sortCondition ref="D1:D487"/>
  </sortState>
  <tableColumns count="4">
    <tableColumn id="1" xr3:uid="{4AE0BD0E-44F2-4008-AAFF-30DFDBA89C18}" name="Dataquestions" dataDxfId="315"/>
    <tableColumn id="2" xr3:uid="{EC9F759A-FD50-4187-AB69-9875E89C34AB}" name="Attribute" dataDxfId="314"/>
    <tableColumn id="4" xr3:uid="{3808F381-03D2-4CEA-8C2D-7ADD181D2169}" name="Heading" dataDxfId="313">
      <calculatedColumnFormula array="1">IFERROR(_xlfn.XLOOKUP(1,(B2=Headings!$A$2:$A$46)*(C2=Headings!$B$2:$B$46),Headings!$C$2:$C$46),"")</calculatedColumnFormula>
    </tableColumn>
    <tableColumn id="3" xr3:uid="{8C09ACB2-0218-47CE-8374-5ACB1AE4A72C}" name="Value" dataDxfId="312"/>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4A35669-C017-4EEF-8ABC-5EFBF4B53BED}" name="Country" displayName="Country" ref="A1:A17" totalsRowShown="0">
  <autoFilter ref="A1:A17" xr:uid="{897C4856-7AD1-42BB-B2D6-E79C9938AC59}"/>
  <tableColumns count="1">
    <tableColumn id="1" xr3:uid="{10DC2D08-4F98-4125-8DD8-9EE52DF28136}" name="Country" dataDxfId="311"/>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B16E65-5309-47BB-8215-5DE2094EC3F6}" name="Language" displayName="Language" ref="A1:A4" totalsRowShown="0">
  <autoFilter ref="A1:A4" xr:uid="{CF7D59DB-354B-4D81-B9CE-6278B59F5C0C}"/>
  <tableColumns count="1">
    <tableColumn id="1" xr3:uid="{014D564C-12B0-4C68-9C18-AB19E2A153FE}" name="Language" dataDxfId="31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ILO 2023">
      <a:dk1>
        <a:sysClr val="windowText" lastClr="000000"/>
      </a:dk1>
      <a:lt1>
        <a:sysClr val="window" lastClr="FFFFFF"/>
      </a:lt1>
      <a:dk2>
        <a:srgbClr val="230050"/>
      </a:dk2>
      <a:lt2>
        <a:srgbClr val="E7E6E6"/>
      </a:lt2>
      <a:accent1>
        <a:srgbClr val="1E2DBE"/>
      </a:accent1>
      <a:accent2>
        <a:srgbClr val="FA3C4B"/>
      </a:accent2>
      <a:accent3>
        <a:srgbClr val="8CE164"/>
      </a:accent3>
      <a:accent4>
        <a:srgbClr val="05D2D2"/>
      </a:accent4>
      <a:accent5>
        <a:srgbClr val="FFCD2D"/>
      </a:accent5>
      <a:accent6>
        <a:srgbClr val="960A55"/>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drawing" Target="../drawings/drawing1.xml"/><Relationship Id="rId5" Type="http://schemas.openxmlformats.org/officeDocument/2006/relationships/pivotTable" Target="../pivotTables/pivotTable5.xml"/><Relationship Id="rId10" Type="http://schemas.openxmlformats.org/officeDocument/2006/relationships/printerSettings" Target="../printerSettings/printerSettings2.bin"/><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12.xml"/><Relationship Id="rId7" Type="http://schemas.openxmlformats.org/officeDocument/2006/relationships/pivotTable" Target="../pivotTables/pivotTable16.xml"/><Relationship Id="rId2" Type="http://schemas.openxmlformats.org/officeDocument/2006/relationships/pivotTable" Target="../pivotTables/pivotTable11.xml"/><Relationship Id="rId1" Type="http://schemas.openxmlformats.org/officeDocument/2006/relationships/pivotTable" Target="../pivotTables/pivotTable10.xml"/><Relationship Id="rId6" Type="http://schemas.openxmlformats.org/officeDocument/2006/relationships/pivotTable" Target="../pivotTables/pivotTable15.xml"/><Relationship Id="rId5" Type="http://schemas.openxmlformats.org/officeDocument/2006/relationships/pivotTable" Target="../pivotTables/pivotTable14.xml"/><Relationship Id="rId4" Type="http://schemas.openxmlformats.org/officeDocument/2006/relationships/pivotTable" Target="../pivotTables/pivotTable1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ivotTable" Target="../pivotTables/pivotTable18.xml"/><Relationship Id="rId1" Type="http://schemas.openxmlformats.org/officeDocument/2006/relationships/pivotTable" Target="../pivotTables/pivotTable1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mparakokwa@sadc.int" TargetMode="Externa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3.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20.xml"/><Relationship Id="rId1" Type="http://schemas.openxmlformats.org/officeDocument/2006/relationships/pivotTable" Target="../pivotTables/pivotTable19.xml"/><Relationship Id="rId4"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8.xml"/></Relationships>
</file>

<file path=xl/worksheets/_rels/sheet6.xml.rels><?xml version="1.0" encoding="UTF-8" standalone="yes"?>
<Relationships xmlns="http://schemas.openxmlformats.org/package/2006/relationships"><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CA211-D2BB-4662-ADCA-8FF4281B526A}">
  <sheetPr codeName="Sheet1"/>
  <dimension ref="A1:Q659"/>
  <sheetViews>
    <sheetView zoomScale="70" zoomScaleNormal="70" workbookViewId="0">
      <selection activeCell="E10" sqref="E10"/>
    </sheetView>
  </sheetViews>
  <sheetFormatPr defaultRowHeight="14.4"/>
  <cols>
    <col min="1" max="1" width="12.21875" customWidth="1"/>
    <col min="2" max="2" width="27.21875" bestFit="1" customWidth="1"/>
    <col min="3" max="6" width="27.21875" style="41" bestFit="1" customWidth="1"/>
  </cols>
  <sheetData>
    <row r="1" spans="1:17" ht="72">
      <c r="C1" s="24" t="s">
        <v>147</v>
      </c>
      <c r="D1" s="24" t="s">
        <v>123</v>
      </c>
      <c r="E1" s="24" t="s">
        <v>115</v>
      </c>
      <c r="F1" s="25" t="s">
        <v>92</v>
      </c>
      <c r="G1" s="25" t="s">
        <v>75</v>
      </c>
      <c r="H1" s="26" t="s">
        <v>41</v>
      </c>
      <c r="I1" s="25" t="s">
        <v>26</v>
      </c>
      <c r="J1" s="25" t="s">
        <v>135</v>
      </c>
      <c r="K1" s="25" t="s">
        <v>86</v>
      </c>
      <c r="L1" s="25" t="s">
        <v>81</v>
      </c>
      <c r="M1" s="25" t="s">
        <v>51</v>
      </c>
      <c r="N1" s="25" t="s">
        <v>131</v>
      </c>
      <c r="O1" s="25" t="s">
        <v>64</v>
      </c>
      <c r="P1" s="27" t="s">
        <v>507</v>
      </c>
      <c r="Q1" s="28" t="s">
        <v>447</v>
      </c>
    </row>
    <row r="2" spans="1:17" s="29" customFormat="1" ht="86.4">
      <c r="A2" s="29" t="s">
        <v>508</v>
      </c>
      <c r="B2" s="29" t="s">
        <v>34</v>
      </c>
      <c r="C2" s="30" t="s">
        <v>132</v>
      </c>
      <c r="D2" s="30" t="s">
        <v>368</v>
      </c>
      <c r="E2" s="30" t="s">
        <v>113</v>
      </c>
      <c r="F2" s="30" t="s">
        <v>90</v>
      </c>
      <c r="G2" s="30" t="s">
        <v>72</v>
      </c>
      <c r="H2" s="30" t="s">
        <v>38</v>
      </c>
      <c r="I2" s="30" t="s">
        <v>24</v>
      </c>
      <c r="J2" s="30" t="s">
        <v>133</v>
      </c>
      <c r="K2" s="30" t="s">
        <v>82</v>
      </c>
      <c r="L2" s="30" t="s">
        <v>77</v>
      </c>
      <c r="M2" s="30" t="s">
        <v>53</v>
      </c>
      <c r="N2" s="30" t="s">
        <v>129</v>
      </c>
      <c r="O2" s="30" t="s">
        <v>62</v>
      </c>
      <c r="P2" s="30" t="s">
        <v>103</v>
      </c>
    </row>
    <row r="3" spans="1:17">
      <c r="A3">
        <v>1</v>
      </c>
      <c r="B3" s="31" t="s">
        <v>166</v>
      </c>
      <c r="C3" s="32">
        <v>9.6999999999999993</v>
      </c>
      <c r="D3" s="33">
        <v>66</v>
      </c>
      <c r="E3" s="33">
        <v>90.909090909090907</v>
      </c>
      <c r="F3" s="33">
        <v>57.142857142857139</v>
      </c>
      <c r="G3" s="33">
        <v>100</v>
      </c>
      <c r="H3" s="33">
        <v>0</v>
      </c>
      <c r="I3" s="33">
        <v>20</v>
      </c>
      <c r="J3" s="33">
        <v>50</v>
      </c>
      <c r="K3" s="33">
        <v>80</v>
      </c>
      <c r="L3" s="33">
        <v>100</v>
      </c>
      <c r="M3" s="33">
        <v>50</v>
      </c>
      <c r="N3" s="33">
        <v>100</v>
      </c>
      <c r="O3" s="33">
        <v>100</v>
      </c>
      <c r="P3" s="34">
        <v>14</v>
      </c>
    </row>
    <row r="4" spans="1:17">
      <c r="A4">
        <v>2</v>
      </c>
      <c r="B4" s="35" t="s">
        <v>167</v>
      </c>
      <c r="C4" s="36"/>
      <c r="D4" s="33">
        <v>46</v>
      </c>
      <c r="E4" s="33">
        <v>0</v>
      </c>
      <c r="F4" s="33">
        <v>28.571428571428569</v>
      </c>
      <c r="G4" s="33">
        <v>100</v>
      </c>
      <c r="H4" s="33">
        <v>100</v>
      </c>
      <c r="I4" s="33">
        <v>20</v>
      </c>
      <c r="J4" s="33">
        <v>62.5</v>
      </c>
      <c r="K4" s="33">
        <v>60</v>
      </c>
      <c r="L4" s="33">
        <v>50</v>
      </c>
      <c r="M4" s="33">
        <v>100</v>
      </c>
      <c r="N4" s="33">
        <v>100</v>
      </c>
      <c r="O4" s="33">
        <v>100</v>
      </c>
      <c r="P4" s="34">
        <v>15</v>
      </c>
    </row>
    <row r="5" spans="1:17">
      <c r="A5">
        <v>4</v>
      </c>
      <c r="B5" s="37" t="s">
        <v>444</v>
      </c>
      <c r="C5" s="38">
        <v>9.1999999999999993</v>
      </c>
      <c r="D5" s="33">
        <v>76</v>
      </c>
      <c r="E5" s="33">
        <v>100</v>
      </c>
      <c r="F5" s="33">
        <v>85.714285714285708</v>
      </c>
      <c r="G5" s="33">
        <v>100</v>
      </c>
      <c r="H5" s="33">
        <v>100</v>
      </c>
      <c r="I5" s="33">
        <v>20</v>
      </c>
      <c r="J5" s="33">
        <v>50</v>
      </c>
      <c r="K5" s="33">
        <v>80</v>
      </c>
      <c r="L5" s="33">
        <v>100</v>
      </c>
      <c r="M5" s="33">
        <v>100</v>
      </c>
      <c r="N5" s="33">
        <v>0</v>
      </c>
      <c r="O5" s="33">
        <v>100</v>
      </c>
      <c r="P5" s="34">
        <v>15</v>
      </c>
    </row>
    <row r="6" spans="1:17">
      <c r="A6">
        <v>5</v>
      </c>
      <c r="B6" s="35" t="s">
        <v>169</v>
      </c>
      <c r="C6" s="38">
        <v>8.1999999999999993</v>
      </c>
      <c r="D6" s="33">
        <v>74</v>
      </c>
      <c r="E6" s="33">
        <v>100</v>
      </c>
      <c r="F6" s="33">
        <v>100</v>
      </c>
      <c r="G6" s="33">
        <v>100</v>
      </c>
      <c r="H6" s="33">
        <v>66.666666666666657</v>
      </c>
      <c r="I6" s="33">
        <v>0</v>
      </c>
      <c r="J6" s="33">
        <v>50</v>
      </c>
      <c r="K6" s="33">
        <v>80</v>
      </c>
      <c r="L6" s="33">
        <v>100</v>
      </c>
      <c r="M6" s="33">
        <v>100</v>
      </c>
      <c r="N6" s="33">
        <v>100</v>
      </c>
      <c r="O6" s="33">
        <v>50</v>
      </c>
      <c r="P6" s="34">
        <v>15</v>
      </c>
    </row>
    <row r="7" spans="1:17">
      <c r="A7">
        <v>6</v>
      </c>
      <c r="B7" s="35" t="s">
        <v>170</v>
      </c>
      <c r="C7" s="38">
        <v>31.9</v>
      </c>
      <c r="D7" s="33">
        <v>80</v>
      </c>
      <c r="E7" s="33">
        <v>100</v>
      </c>
      <c r="F7" s="33">
        <v>100</v>
      </c>
      <c r="G7" s="33">
        <v>100</v>
      </c>
      <c r="H7" s="33">
        <v>100</v>
      </c>
      <c r="I7" s="33">
        <v>40</v>
      </c>
      <c r="J7" s="33">
        <v>62.5</v>
      </c>
      <c r="K7" s="33">
        <v>60</v>
      </c>
      <c r="L7" s="33">
        <v>50</v>
      </c>
      <c r="M7" s="33">
        <v>100</v>
      </c>
      <c r="N7" s="33">
        <v>100</v>
      </c>
      <c r="O7" s="33">
        <v>100</v>
      </c>
      <c r="P7" s="34">
        <v>15</v>
      </c>
    </row>
    <row r="8" spans="1:17">
      <c r="A8">
        <v>7</v>
      </c>
      <c r="B8" s="35" t="s">
        <v>171</v>
      </c>
      <c r="C8" s="38">
        <v>29.9</v>
      </c>
      <c r="D8" s="33">
        <v>56.000000000000007</v>
      </c>
      <c r="E8" s="33">
        <v>0</v>
      </c>
      <c r="F8" s="33">
        <v>57.142857142857139</v>
      </c>
      <c r="G8" s="33">
        <v>100</v>
      </c>
      <c r="H8" s="33">
        <v>33.333333333333329</v>
      </c>
      <c r="I8" s="33">
        <v>20</v>
      </c>
      <c r="J8" s="33">
        <v>87.5</v>
      </c>
      <c r="K8" s="33">
        <v>80</v>
      </c>
      <c r="L8" s="33">
        <v>100</v>
      </c>
      <c r="M8" s="33">
        <v>100</v>
      </c>
      <c r="N8" s="33">
        <v>100</v>
      </c>
      <c r="O8" s="33">
        <v>100</v>
      </c>
      <c r="P8" s="34">
        <v>14</v>
      </c>
    </row>
    <row r="9" spans="1:17">
      <c r="A9">
        <v>8</v>
      </c>
      <c r="B9" s="37" t="s">
        <v>172</v>
      </c>
      <c r="C9" s="38">
        <v>25.9</v>
      </c>
      <c r="D9" s="33">
        <v>76</v>
      </c>
      <c r="E9" s="33">
        <v>90.909090909090907</v>
      </c>
      <c r="F9" s="33">
        <v>100</v>
      </c>
      <c r="G9" s="33">
        <v>100</v>
      </c>
      <c r="H9" s="33">
        <v>66.666666666666657</v>
      </c>
      <c r="I9" s="33">
        <v>0</v>
      </c>
      <c r="J9" s="33">
        <v>87.5</v>
      </c>
      <c r="K9" s="33">
        <v>60</v>
      </c>
      <c r="L9" s="33">
        <v>50</v>
      </c>
      <c r="M9" s="33">
        <v>50</v>
      </c>
      <c r="N9" s="33">
        <v>100</v>
      </c>
      <c r="O9" s="33">
        <v>100</v>
      </c>
      <c r="P9" s="34">
        <v>14</v>
      </c>
    </row>
    <row r="10" spans="1:17">
      <c r="A10">
        <v>9</v>
      </c>
      <c r="B10" s="35" t="s">
        <v>173</v>
      </c>
      <c r="C10" s="38"/>
      <c r="D10" s="33">
        <v>82</v>
      </c>
      <c r="E10" s="33">
        <v>100</v>
      </c>
      <c r="F10" s="33">
        <v>85.714285714285708</v>
      </c>
      <c r="G10" s="33">
        <v>100</v>
      </c>
      <c r="H10" s="33">
        <v>33.333333333333329</v>
      </c>
      <c r="I10" s="33">
        <v>100</v>
      </c>
      <c r="J10" s="33">
        <v>75</v>
      </c>
      <c r="K10" s="33">
        <v>60</v>
      </c>
      <c r="L10" s="33">
        <v>50</v>
      </c>
      <c r="M10" s="33">
        <v>100</v>
      </c>
      <c r="N10" s="33">
        <v>100</v>
      </c>
      <c r="O10" s="33">
        <v>50</v>
      </c>
      <c r="P10" s="34">
        <v>16</v>
      </c>
    </row>
    <row r="11" spans="1:17">
      <c r="A11">
        <v>10</v>
      </c>
      <c r="B11" s="37" t="s">
        <v>174</v>
      </c>
      <c r="C11" s="38">
        <v>20.7</v>
      </c>
      <c r="D11" s="33">
        <v>60</v>
      </c>
      <c r="E11" s="33">
        <v>100</v>
      </c>
      <c r="F11" s="33">
        <v>42.857142857142854</v>
      </c>
      <c r="G11" s="33">
        <v>100</v>
      </c>
      <c r="H11" s="33">
        <v>33.333333333333329</v>
      </c>
      <c r="I11" s="33">
        <v>0</v>
      </c>
      <c r="J11" s="33">
        <v>37.5</v>
      </c>
      <c r="K11" s="33">
        <v>60</v>
      </c>
      <c r="L11" s="33">
        <v>50</v>
      </c>
      <c r="M11" s="33">
        <v>50</v>
      </c>
      <c r="N11" s="33">
        <v>100</v>
      </c>
      <c r="O11" s="33">
        <v>100</v>
      </c>
      <c r="P11" s="34">
        <v>15</v>
      </c>
    </row>
    <row r="12" spans="1:17">
      <c r="A12">
        <v>11</v>
      </c>
      <c r="B12" s="35" t="s">
        <v>175</v>
      </c>
      <c r="C12" s="38"/>
      <c r="D12" s="33">
        <v>74</v>
      </c>
      <c r="E12" s="33">
        <v>90.909090909090907</v>
      </c>
      <c r="F12" s="33">
        <v>100</v>
      </c>
      <c r="G12" s="33">
        <v>100</v>
      </c>
      <c r="H12" s="33">
        <v>33.333333333333329</v>
      </c>
      <c r="I12" s="33">
        <v>0</v>
      </c>
      <c r="J12" s="33">
        <v>62.5</v>
      </c>
      <c r="K12" s="33">
        <v>80</v>
      </c>
      <c r="L12" s="33">
        <v>100</v>
      </c>
      <c r="M12" s="33">
        <v>100</v>
      </c>
      <c r="N12" s="33">
        <v>100</v>
      </c>
      <c r="O12" s="33">
        <v>50</v>
      </c>
      <c r="P12" s="34">
        <v>14</v>
      </c>
    </row>
    <row r="13" spans="1:17">
      <c r="A13">
        <v>12</v>
      </c>
      <c r="B13" s="39" t="s">
        <v>176</v>
      </c>
      <c r="C13" s="38"/>
      <c r="D13" s="33">
        <v>36</v>
      </c>
      <c r="E13" s="33">
        <v>0</v>
      </c>
      <c r="F13" s="33">
        <v>42.857142857142854</v>
      </c>
      <c r="G13" s="33">
        <v>33.333333333333329</v>
      </c>
      <c r="H13" s="33">
        <v>0</v>
      </c>
      <c r="I13" s="33">
        <v>20</v>
      </c>
      <c r="J13" s="33">
        <v>62.5</v>
      </c>
      <c r="K13" s="33">
        <v>60</v>
      </c>
      <c r="L13" s="33">
        <v>50</v>
      </c>
      <c r="M13" s="33">
        <v>50</v>
      </c>
      <c r="N13" s="33">
        <v>100</v>
      </c>
      <c r="O13" s="33">
        <v>50</v>
      </c>
      <c r="P13" s="34">
        <v>15</v>
      </c>
    </row>
    <row r="14" spans="1:17">
      <c r="A14">
        <v>13</v>
      </c>
      <c r="B14" s="31" t="s">
        <v>177</v>
      </c>
      <c r="C14" s="38">
        <v>5</v>
      </c>
      <c r="D14" s="33">
        <v>94</v>
      </c>
      <c r="E14" s="33">
        <v>100</v>
      </c>
      <c r="F14" s="33">
        <v>100</v>
      </c>
      <c r="G14" s="33">
        <v>100</v>
      </c>
      <c r="H14" s="33">
        <v>100</v>
      </c>
      <c r="I14" s="33">
        <v>100</v>
      </c>
      <c r="J14" s="33">
        <v>75</v>
      </c>
      <c r="K14" s="33">
        <v>80</v>
      </c>
      <c r="L14" s="33">
        <v>100</v>
      </c>
      <c r="M14" s="33">
        <v>100</v>
      </c>
      <c r="N14" s="33">
        <v>100</v>
      </c>
      <c r="O14" s="33">
        <v>100</v>
      </c>
      <c r="P14" s="34">
        <v>15</v>
      </c>
    </row>
    <row r="15" spans="1:17">
      <c r="A15">
        <v>14</v>
      </c>
      <c r="B15" s="37" t="s">
        <v>178</v>
      </c>
      <c r="C15" s="38">
        <v>22.8</v>
      </c>
      <c r="D15" s="33">
        <v>68</v>
      </c>
      <c r="E15" s="33">
        <v>100</v>
      </c>
      <c r="F15" s="33">
        <v>100</v>
      </c>
      <c r="G15" s="33">
        <v>100</v>
      </c>
      <c r="H15" s="33">
        <v>33.333333333333329</v>
      </c>
      <c r="I15" s="33">
        <v>0</v>
      </c>
      <c r="J15" s="33">
        <v>50</v>
      </c>
      <c r="K15" s="33">
        <v>60</v>
      </c>
      <c r="L15" s="33">
        <v>50</v>
      </c>
      <c r="M15" s="33">
        <v>50</v>
      </c>
      <c r="N15" s="33">
        <v>100</v>
      </c>
      <c r="O15" s="33">
        <v>50</v>
      </c>
      <c r="P15" s="34">
        <v>14</v>
      </c>
    </row>
    <row r="16" spans="1:17">
      <c r="A16">
        <v>15</v>
      </c>
      <c r="B16" s="35" t="s">
        <v>179</v>
      </c>
      <c r="C16" s="38">
        <v>6.9</v>
      </c>
      <c r="D16" s="33">
        <v>78</v>
      </c>
      <c r="E16" s="33">
        <v>100</v>
      </c>
      <c r="F16" s="33">
        <v>100</v>
      </c>
      <c r="G16" s="33">
        <v>100</v>
      </c>
      <c r="H16" s="33">
        <v>33.333333333333329</v>
      </c>
      <c r="I16" s="33">
        <v>20</v>
      </c>
      <c r="J16" s="33">
        <v>75</v>
      </c>
      <c r="K16" s="33">
        <v>60</v>
      </c>
      <c r="L16" s="33">
        <v>50</v>
      </c>
      <c r="M16" s="33">
        <v>100</v>
      </c>
      <c r="N16" s="33">
        <v>100</v>
      </c>
      <c r="O16" s="33">
        <v>100</v>
      </c>
      <c r="P16" s="34">
        <v>15</v>
      </c>
    </row>
    <row r="17" spans="1:16">
      <c r="A17">
        <v>16</v>
      </c>
      <c r="B17" s="35" t="s">
        <v>180</v>
      </c>
      <c r="C17" s="38">
        <v>25.6</v>
      </c>
      <c r="D17" s="33">
        <v>46</v>
      </c>
      <c r="E17" s="33">
        <v>0</v>
      </c>
      <c r="F17" s="33">
        <v>14.285714285714285</v>
      </c>
      <c r="G17" s="33">
        <v>100</v>
      </c>
      <c r="H17" s="33">
        <v>100</v>
      </c>
      <c r="I17" s="33">
        <v>20</v>
      </c>
      <c r="J17" s="33">
        <v>75</v>
      </c>
      <c r="K17" s="33">
        <v>60</v>
      </c>
      <c r="L17" s="33">
        <v>50</v>
      </c>
      <c r="M17" s="33">
        <v>100</v>
      </c>
      <c r="N17" s="33">
        <v>100</v>
      </c>
      <c r="O17" s="33">
        <v>50</v>
      </c>
      <c r="P17" s="34">
        <v>16</v>
      </c>
    </row>
    <row r="18" spans="1:16">
      <c r="A18">
        <v>17</v>
      </c>
      <c r="B18" t="s">
        <v>165</v>
      </c>
      <c r="C18" s="40">
        <f>MEDIAN(C3:C17)</f>
        <v>20.7</v>
      </c>
      <c r="D18" s="34">
        <v>67.5</v>
      </c>
      <c r="E18" s="40">
        <v>71.515151515151516</v>
      </c>
      <c r="F18" s="40">
        <v>74.285714285714278</v>
      </c>
      <c r="G18" s="40">
        <v>95.555555555555557</v>
      </c>
      <c r="H18" s="40">
        <v>55.55555555555555</v>
      </c>
      <c r="I18" s="40">
        <v>25.3</v>
      </c>
      <c r="J18" s="40">
        <v>64.166666666666671</v>
      </c>
      <c r="K18" s="40">
        <v>67.999999999999986</v>
      </c>
      <c r="L18" s="40">
        <v>70</v>
      </c>
      <c r="M18" s="40">
        <v>83.333333333333343</v>
      </c>
      <c r="N18" s="40">
        <v>93.333333333333329</v>
      </c>
      <c r="O18" s="40">
        <v>80</v>
      </c>
      <c r="P18" s="34">
        <v>15</v>
      </c>
    </row>
    <row r="20" spans="1:16">
      <c r="A20" t="s">
        <v>118</v>
      </c>
      <c r="B20" t="s">
        <v>34</v>
      </c>
      <c r="C20" s="41" t="s">
        <v>181</v>
      </c>
      <c r="D20" s="41" t="s">
        <v>161</v>
      </c>
      <c r="E20" s="42" t="s">
        <v>182</v>
      </c>
      <c r="F20" s="41" t="s">
        <v>509</v>
      </c>
    </row>
    <row r="21" spans="1:16">
      <c r="A21">
        <v>1</v>
      </c>
      <c r="B21" s="31" t="s">
        <v>166</v>
      </c>
      <c r="C21" s="24" t="s">
        <v>24</v>
      </c>
      <c r="D21" s="24" t="s">
        <v>162</v>
      </c>
      <c r="E21" s="46">
        <f t="shared" ref="E21:E35" si="0">INDEX($I$2:$I$18,MATCH(A21,$A$2:$A$18,0))</f>
        <v>20</v>
      </c>
      <c r="F21" s="46">
        <f t="shared" ref="F21:F35" si="1">$I$18</f>
        <v>25.3</v>
      </c>
    </row>
    <row r="22" spans="1:16">
      <c r="A22">
        <v>2</v>
      </c>
      <c r="B22" s="43" t="s">
        <v>167</v>
      </c>
      <c r="C22" s="24" t="s">
        <v>24</v>
      </c>
      <c r="D22" s="24" t="s">
        <v>162</v>
      </c>
      <c r="E22" s="46">
        <f t="shared" si="0"/>
        <v>20</v>
      </c>
      <c r="F22" s="46">
        <f t="shared" si="1"/>
        <v>25.3</v>
      </c>
    </row>
    <row r="23" spans="1:16">
      <c r="A23">
        <v>4</v>
      </c>
      <c r="B23" s="49" t="s">
        <v>444</v>
      </c>
      <c r="C23" s="24" t="s">
        <v>24</v>
      </c>
      <c r="D23" s="24" t="s">
        <v>162</v>
      </c>
      <c r="E23" s="46">
        <f t="shared" si="0"/>
        <v>20</v>
      </c>
      <c r="F23" s="46">
        <f t="shared" si="1"/>
        <v>25.3</v>
      </c>
    </row>
    <row r="24" spans="1:16">
      <c r="A24">
        <v>5</v>
      </c>
      <c r="B24" s="43" t="s">
        <v>169</v>
      </c>
      <c r="C24" s="24" t="s">
        <v>24</v>
      </c>
      <c r="D24" s="24" t="s">
        <v>162</v>
      </c>
      <c r="E24" s="46">
        <f t="shared" si="0"/>
        <v>0</v>
      </c>
      <c r="F24" s="46">
        <f t="shared" si="1"/>
        <v>25.3</v>
      </c>
    </row>
    <row r="25" spans="1:16">
      <c r="A25">
        <v>6</v>
      </c>
      <c r="B25" s="43" t="s">
        <v>170</v>
      </c>
      <c r="C25" s="24" t="s">
        <v>24</v>
      </c>
      <c r="D25" s="24" t="s">
        <v>162</v>
      </c>
      <c r="E25" s="46">
        <f t="shared" si="0"/>
        <v>40</v>
      </c>
      <c r="F25" s="46">
        <f t="shared" si="1"/>
        <v>25.3</v>
      </c>
    </row>
    <row r="26" spans="1:16">
      <c r="A26">
        <v>7</v>
      </c>
      <c r="B26" s="43" t="s">
        <v>171</v>
      </c>
      <c r="C26" s="24" t="s">
        <v>24</v>
      </c>
      <c r="D26" s="24" t="s">
        <v>162</v>
      </c>
      <c r="E26" s="46">
        <f t="shared" si="0"/>
        <v>20</v>
      </c>
      <c r="F26" s="46">
        <f t="shared" si="1"/>
        <v>25.3</v>
      </c>
    </row>
    <row r="27" spans="1:16">
      <c r="A27">
        <v>8</v>
      </c>
      <c r="B27" s="49" t="s">
        <v>172</v>
      </c>
      <c r="C27" s="24" t="s">
        <v>24</v>
      </c>
      <c r="D27" s="24" t="s">
        <v>162</v>
      </c>
      <c r="E27" s="46">
        <f t="shared" si="0"/>
        <v>0</v>
      </c>
      <c r="F27" s="46">
        <f t="shared" si="1"/>
        <v>25.3</v>
      </c>
    </row>
    <row r="28" spans="1:16">
      <c r="A28">
        <v>9</v>
      </c>
      <c r="B28" s="43" t="s">
        <v>173</v>
      </c>
      <c r="C28" s="24" t="s">
        <v>24</v>
      </c>
      <c r="D28" s="24" t="s">
        <v>162</v>
      </c>
      <c r="E28" s="46">
        <f t="shared" si="0"/>
        <v>100</v>
      </c>
      <c r="F28" s="46">
        <f t="shared" si="1"/>
        <v>25.3</v>
      </c>
    </row>
    <row r="29" spans="1:16">
      <c r="A29">
        <v>10</v>
      </c>
      <c r="B29" s="49" t="s">
        <v>174</v>
      </c>
      <c r="C29" s="24" t="s">
        <v>24</v>
      </c>
      <c r="D29" s="24" t="s">
        <v>162</v>
      </c>
      <c r="E29" s="46">
        <f t="shared" si="0"/>
        <v>0</v>
      </c>
      <c r="F29" s="46">
        <f t="shared" si="1"/>
        <v>25.3</v>
      </c>
    </row>
    <row r="30" spans="1:16">
      <c r="A30">
        <v>11</v>
      </c>
      <c r="B30" s="43" t="s">
        <v>175</v>
      </c>
      <c r="C30" s="24" t="s">
        <v>24</v>
      </c>
      <c r="D30" s="24" t="s">
        <v>162</v>
      </c>
      <c r="E30" s="46">
        <f t="shared" si="0"/>
        <v>0</v>
      </c>
      <c r="F30" s="46">
        <f t="shared" si="1"/>
        <v>25.3</v>
      </c>
    </row>
    <row r="31" spans="1:16">
      <c r="A31">
        <v>12</v>
      </c>
      <c r="B31" s="50" t="s">
        <v>176</v>
      </c>
      <c r="C31" s="24" t="s">
        <v>24</v>
      </c>
      <c r="D31" s="24" t="s">
        <v>162</v>
      </c>
      <c r="E31" s="46">
        <f t="shared" si="0"/>
        <v>20</v>
      </c>
      <c r="F31" s="46">
        <f t="shared" si="1"/>
        <v>25.3</v>
      </c>
    </row>
    <row r="32" spans="1:16">
      <c r="A32">
        <v>13</v>
      </c>
      <c r="B32" s="31" t="s">
        <v>177</v>
      </c>
      <c r="C32" s="24" t="s">
        <v>24</v>
      </c>
      <c r="D32" s="24" t="s">
        <v>162</v>
      </c>
      <c r="E32" s="46">
        <f t="shared" si="0"/>
        <v>100</v>
      </c>
      <c r="F32" s="46">
        <f t="shared" si="1"/>
        <v>25.3</v>
      </c>
    </row>
    <row r="33" spans="1:6">
      <c r="A33">
        <v>14</v>
      </c>
      <c r="B33" s="49" t="s">
        <v>178</v>
      </c>
      <c r="C33" s="24" t="s">
        <v>24</v>
      </c>
      <c r="D33" s="24" t="s">
        <v>162</v>
      </c>
      <c r="E33" s="46">
        <f t="shared" si="0"/>
        <v>0</v>
      </c>
      <c r="F33" s="46">
        <f t="shared" si="1"/>
        <v>25.3</v>
      </c>
    </row>
    <row r="34" spans="1:6">
      <c r="A34">
        <v>15</v>
      </c>
      <c r="B34" s="43" t="s">
        <v>179</v>
      </c>
      <c r="C34" s="24" t="s">
        <v>24</v>
      </c>
      <c r="D34" s="24" t="s">
        <v>162</v>
      </c>
      <c r="E34" s="46">
        <f t="shared" si="0"/>
        <v>20</v>
      </c>
      <c r="F34" s="46">
        <f t="shared" si="1"/>
        <v>25.3</v>
      </c>
    </row>
    <row r="35" spans="1:6">
      <c r="A35">
        <v>16</v>
      </c>
      <c r="B35" s="43" t="s">
        <v>180</v>
      </c>
      <c r="C35" s="24" t="s">
        <v>24</v>
      </c>
      <c r="D35" s="24" t="s">
        <v>162</v>
      </c>
      <c r="E35" s="46">
        <f t="shared" si="0"/>
        <v>20</v>
      </c>
      <c r="F35" s="46">
        <f t="shared" si="1"/>
        <v>25.3</v>
      </c>
    </row>
    <row r="36" spans="1:6">
      <c r="A36">
        <v>1</v>
      </c>
      <c r="B36" s="31" t="s">
        <v>166</v>
      </c>
      <c r="C36" s="24" t="s">
        <v>38</v>
      </c>
      <c r="D36" s="24" t="s">
        <v>162</v>
      </c>
      <c r="E36" s="45">
        <f t="shared" ref="E36:E50" si="2">INDEX($H$2:$H$18,MATCH(A36,$A$2:$A$18,0))</f>
        <v>0</v>
      </c>
      <c r="F36" s="46">
        <f t="shared" ref="F36:F50" si="3">$H$18</f>
        <v>55.55555555555555</v>
      </c>
    </row>
    <row r="37" spans="1:6">
      <c r="A37">
        <v>2</v>
      </c>
      <c r="B37" s="43" t="s">
        <v>167</v>
      </c>
      <c r="C37" s="24" t="s">
        <v>38</v>
      </c>
      <c r="D37" s="24" t="s">
        <v>162</v>
      </c>
      <c r="E37" s="45">
        <f t="shared" si="2"/>
        <v>100</v>
      </c>
      <c r="F37" s="46">
        <f t="shared" si="3"/>
        <v>55.55555555555555</v>
      </c>
    </row>
    <row r="38" spans="1:6">
      <c r="A38">
        <v>4</v>
      </c>
      <c r="B38" s="49" t="s">
        <v>444</v>
      </c>
      <c r="C38" s="24" t="s">
        <v>38</v>
      </c>
      <c r="D38" s="24" t="s">
        <v>162</v>
      </c>
      <c r="E38" s="45">
        <f t="shared" si="2"/>
        <v>100</v>
      </c>
      <c r="F38" s="46">
        <f t="shared" si="3"/>
        <v>55.55555555555555</v>
      </c>
    </row>
    <row r="39" spans="1:6">
      <c r="A39">
        <v>5</v>
      </c>
      <c r="B39" s="43" t="s">
        <v>169</v>
      </c>
      <c r="C39" s="24" t="s">
        <v>38</v>
      </c>
      <c r="D39" s="24" t="s">
        <v>162</v>
      </c>
      <c r="E39" s="45">
        <f t="shared" si="2"/>
        <v>66.666666666666657</v>
      </c>
      <c r="F39" s="46">
        <f t="shared" si="3"/>
        <v>55.55555555555555</v>
      </c>
    </row>
    <row r="40" spans="1:6">
      <c r="A40">
        <v>6</v>
      </c>
      <c r="B40" s="43" t="s">
        <v>170</v>
      </c>
      <c r="C40" s="24" t="s">
        <v>38</v>
      </c>
      <c r="D40" s="24" t="s">
        <v>162</v>
      </c>
      <c r="E40" s="45">
        <f t="shared" si="2"/>
        <v>100</v>
      </c>
      <c r="F40" s="46">
        <f t="shared" si="3"/>
        <v>55.55555555555555</v>
      </c>
    </row>
    <row r="41" spans="1:6">
      <c r="A41">
        <v>7</v>
      </c>
      <c r="B41" s="43" t="s">
        <v>171</v>
      </c>
      <c r="C41" s="24" t="s">
        <v>38</v>
      </c>
      <c r="D41" s="24" t="s">
        <v>162</v>
      </c>
      <c r="E41" s="45">
        <f t="shared" si="2"/>
        <v>33.333333333333329</v>
      </c>
      <c r="F41" s="46">
        <f t="shared" si="3"/>
        <v>55.55555555555555</v>
      </c>
    </row>
    <row r="42" spans="1:6">
      <c r="A42">
        <v>8</v>
      </c>
      <c r="B42" s="49" t="s">
        <v>172</v>
      </c>
      <c r="C42" s="24" t="s">
        <v>38</v>
      </c>
      <c r="D42" s="24" t="s">
        <v>162</v>
      </c>
      <c r="E42" s="45">
        <f t="shared" si="2"/>
        <v>66.666666666666657</v>
      </c>
      <c r="F42" s="46">
        <f t="shared" si="3"/>
        <v>55.55555555555555</v>
      </c>
    </row>
    <row r="43" spans="1:6">
      <c r="A43">
        <v>9</v>
      </c>
      <c r="B43" s="43" t="s">
        <v>173</v>
      </c>
      <c r="C43" s="24" t="s">
        <v>38</v>
      </c>
      <c r="D43" s="24" t="s">
        <v>162</v>
      </c>
      <c r="E43" s="45">
        <f t="shared" si="2"/>
        <v>33.333333333333329</v>
      </c>
      <c r="F43" s="154">
        <f t="shared" si="3"/>
        <v>55.55555555555555</v>
      </c>
    </row>
    <row r="44" spans="1:6">
      <c r="A44">
        <v>10</v>
      </c>
      <c r="B44" s="49" t="s">
        <v>174</v>
      </c>
      <c r="C44" s="24" t="s">
        <v>38</v>
      </c>
      <c r="D44" s="24" t="s">
        <v>162</v>
      </c>
      <c r="E44" s="45">
        <f t="shared" si="2"/>
        <v>33.333333333333329</v>
      </c>
      <c r="F44" s="46">
        <f t="shared" si="3"/>
        <v>55.55555555555555</v>
      </c>
    </row>
    <row r="45" spans="1:6">
      <c r="A45">
        <v>11</v>
      </c>
      <c r="B45" s="43" t="s">
        <v>175</v>
      </c>
      <c r="C45" s="24" t="s">
        <v>38</v>
      </c>
      <c r="D45" s="24" t="s">
        <v>162</v>
      </c>
      <c r="E45" s="45">
        <f t="shared" si="2"/>
        <v>33.333333333333329</v>
      </c>
      <c r="F45" s="46">
        <f t="shared" si="3"/>
        <v>55.55555555555555</v>
      </c>
    </row>
    <row r="46" spans="1:6">
      <c r="A46">
        <v>12</v>
      </c>
      <c r="B46" s="50" t="s">
        <v>176</v>
      </c>
      <c r="C46" s="24" t="s">
        <v>38</v>
      </c>
      <c r="D46" s="24" t="s">
        <v>162</v>
      </c>
      <c r="E46" s="45">
        <f t="shared" si="2"/>
        <v>0</v>
      </c>
      <c r="F46" s="46">
        <f t="shared" si="3"/>
        <v>55.55555555555555</v>
      </c>
    </row>
    <row r="47" spans="1:6">
      <c r="A47">
        <v>13</v>
      </c>
      <c r="B47" s="31" t="s">
        <v>177</v>
      </c>
      <c r="C47" s="24" t="s">
        <v>38</v>
      </c>
      <c r="D47" s="24" t="s">
        <v>162</v>
      </c>
      <c r="E47" s="45">
        <f t="shared" si="2"/>
        <v>100</v>
      </c>
      <c r="F47" s="46">
        <f t="shared" si="3"/>
        <v>55.55555555555555</v>
      </c>
    </row>
    <row r="48" spans="1:6">
      <c r="A48">
        <v>14</v>
      </c>
      <c r="B48" s="49" t="s">
        <v>178</v>
      </c>
      <c r="C48" s="24" t="s">
        <v>38</v>
      </c>
      <c r="D48" s="24" t="s">
        <v>162</v>
      </c>
      <c r="E48" s="45">
        <f t="shared" si="2"/>
        <v>33.333333333333329</v>
      </c>
      <c r="F48" s="46">
        <f t="shared" si="3"/>
        <v>55.55555555555555</v>
      </c>
    </row>
    <row r="49" spans="1:6">
      <c r="A49">
        <v>15</v>
      </c>
      <c r="B49" s="43" t="s">
        <v>179</v>
      </c>
      <c r="C49" s="24" t="s">
        <v>38</v>
      </c>
      <c r="D49" s="24" t="s">
        <v>162</v>
      </c>
      <c r="E49" s="45">
        <f t="shared" si="2"/>
        <v>33.333333333333329</v>
      </c>
      <c r="F49" s="46">
        <f t="shared" si="3"/>
        <v>55.55555555555555</v>
      </c>
    </row>
    <row r="50" spans="1:6">
      <c r="A50">
        <v>16</v>
      </c>
      <c r="B50" s="43" t="s">
        <v>180</v>
      </c>
      <c r="C50" s="24" t="s">
        <v>38</v>
      </c>
      <c r="D50" s="24" t="s">
        <v>162</v>
      </c>
      <c r="E50" s="45">
        <f t="shared" si="2"/>
        <v>100</v>
      </c>
      <c r="F50" s="46">
        <f t="shared" si="3"/>
        <v>55.55555555555555</v>
      </c>
    </row>
    <row r="51" spans="1:6">
      <c r="A51">
        <v>1</v>
      </c>
      <c r="B51" s="31" t="s">
        <v>166</v>
      </c>
      <c r="C51" s="24" t="s">
        <v>53</v>
      </c>
      <c r="D51" s="24" t="s">
        <v>162</v>
      </c>
      <c r="E51" s="45">
        <f t="shared" ref="E51:E65" si="4">INDEX($M$2:$M$18,MATCH(A51,$A$2:$A$18,0))</f>
        <v>50</v>
      </c>
      <c r="F51" s="46">
        <f t="shared" ref="F51:F65" si="5">$M$18</f>
        <v>83.333333333333343</v>
      </c>
    </row>
    <row r="52" spans="1:6">
      <c r="A52">
        <v>2</v>
      </c>
      <c r="B52" s="43" t="s">
        <v>167</v>
      </c>
      <c r="C52" s="24" t="s">
        <v>53</v>
      </c>
      <c r="D52" s="24" t="s">
        <v>162</v>
      </c>
      <c r="E52" s="45">
        <f t="shared" si="4"/>
        <v>100</v>
      </c>
      <c r="F52" s="46">
        <f t="shared" si="5"/>
        <v>83.333333333333343</v>
      </c>
    </row>
    <row r="53" spans="1:6">
      <c r="A53">
        <v>4</v>
      </c>
      <c r="B53" s="49" t="s">
        <v>444</v>
      </c>
      <c r="C53" s="24" t="s">
        <v>53</v>
      </c>
      <c r="D53" s="24" t="s">
        <v>162</v>
      </c>
      <c r="E53" s="45">
        <f t="shared" si="4"/>
        <v>100</v>
      </c>
      <c r="F53" s="46">
        <f t="shared" si="5"/>
        <v>83.333333333333343</v>
      </c>
    </row>
    <row r="54" spans="1:6">
      <c r="A54">
        <v>5</v>
      </c>
      <c r="B54" s="43" t="s">
        <v>169</v>
      </c>
      <c r="C54" s="24" t="s">
        <v>53</v>
      </c>
      <c r="D54" s="24" t="s">
        <v>162</v>
      </c>
      <c r="E54" s="45">
        <f t="shared" si="4"/>
        <v>100</v>
      </c>
      <c r="F54" s="46">
        <f t="shared" si="5"/>
        <v>83.333333333333343</v>
      </c>
    </row>
    <row r="55" spans="1:6">
      <c r="A55">
        <v>6</v>
      </c>
      <c r="B55" s="43" t="s">
        <v>170</v>
      </c>
      <c r="C55" s="24" t="s">
        <v>53</v>
      </c>
      <c r="D55" s="24" t="s">
        <v>162</v>
      </c>
      <c r="E55" s="45">
        <f t="shared" si="4"/>
        <v>100</v>
      </c>
      <c r="F55" s="46">
        <f t="shared" si="5"/>
        <v>83.333333333333343</v>
      </c>
    </row>
    <row r="56" spans="1:6">
      <c r="A56">
        <v>7</v>
      </c>
      <c r="B56" s="43" t="s">
        <v>171</v>
      </c>
      <c r="C56" s="24" t="s">
        <v>53</v>
      </c>
      <c r="D56" s="24" t="s">
        <v>162</v>
      </c>
      <c r="E56" s="45">
        <f t="shared" si="4"/>
        <v>100</v>
      </c>
      <c r="F56" s="46">
        <f t="shared" si="5"/>
        <v>83.333333333333343</v>
      </c>
    </row>
    <row r="57" spans="1:6">
      <c r="A57">
        <v>8</v>
      </c>
      <c r="B57" s="49" t="s">
        <v>172</v>
      </c>
      <c r="C57" s="24" t="s">
        <v>53</v>
      </c>
      <c r="D57" s="24" t="s">
        <v>162</v>
      </c>
      <c r="E57" s="45">
        <f t="shared" si="4"/>
        <v>50</v>
      </c>
      <c r="F57" s="46">
        <f t="shared" si="5"/>
        <v>83.333333333333343</v>
      </c>
    </row>
    <row r="58" spans="1:6">
      <c r="A58">
        <v>9</v>
      </c>
      <c r="B58" s="43" t="s">
        <v>173</v>
      </c>
      <c r="C58" s="24" t="s">
        <v>53</v>
      </c>
      <c r="D58" s="24" t="s">
        <v>162</v>
      </c>
      <c r="E58" s="45">
        <f t="shared" si="4"/>
        <v>100</v>
      </c>
      <c r="F58" s="46">
        <f t="shared" si="5"/>
        <v>83.333333333333343</v>
      </c>
    </row>
    <row r="59" spans="1:6">
      <c r="A59">
        <v>10</v>
      </c>
      <c r="B59" s="49" t="s">
        <v>174</v>
      </c>
      <c r="C59" s="24" t="s">
        <v>53</v>
      </c>
      <c r="D59" s="24" t="s">
        <v>162</v>
      </c>
      <c r="E59" s="45">
        <f t="shared" si="4"/>
        <v>50</v>
      </c>
      <c r="F59" s="46">
        <f t="shared" si="5"/>
        <v>83.333333333333343</v>
      </c>
    </row>
    <row r="60" spans="1:6">
      <c r="A60">
        <v>11</v>
      </c>
      <c r="B60" s="43" t="s">
        <v>175</v>
      </c>
      <c r="C60" s="24" t="s">
        <v>53</v>
      </c>
      <c r="D60" s="24" t="s">
        <v>162</v>
      </c>
      <c r="E60" s="45">
        <f t="shared" si="4"/>
        <v>100</v>
      </c>
      <c r="F60" s="46">
        <f t="shared" si="5"/>
        <v>83.333333333333343</v>
      </c>
    </row>
    <row r="61" spans="1:6">
      <c r="A61">
        <v>12</v>
      </c>
      <c r="B61" s="50" t="s">
        <v>176</v>
      </c>
      <c r="C61" s="24" t="s">
        <v>53</v>
      </c>
      <c r="D61" s="24" t="s">
        <v>162</v>
      </c>
      <c r="E61" s="45">
        <f t="shared" si="4"/>
        <v>50</v>
      </c>
      <c r="F61" s="46">
        <f t="shared" si="5"/>
        <v>83.333333333333343</v>
      </c>
    </row>
    <row r="62" spans="1:6">
      <c r="A62">
        <v>13</v>
      </c>
      <c r="B62" s="31" t="s">
        <v>177</v>
      </c>
      <c r="C62" s="24" t="s">
        <v>53</v>
      </c>
      <c r="D62" s="24" t="s">
        <v>162</v>
      </c>
      <c r="E62" s="45">
        <f t="shared" si="4"/>
        <v>100</v>
      </c>
      <c r="F62" s="46">
        <f t="shared" si="5"/>
        <v>83.333333333333343</v>
      </c>
    </row>
    <row r="63" spans="1:6">
      <c r="A63">
        <v>14</v>
      </c>
      <c r="B63" s="49" t="s">
        <v>178</v>
      </c>
      <c r="C63" s="24" t="s">
        <v>53</v>
      </c>
      <c r="D63" s="24" t="s">
        <v>162</v>
      </c>
      <c r="E63" s="45">
        <f t="shared" si="4"/>
        <v>50</v>
      </c>
      <c r="F63" s="46">
        <f t="shared" si="5"/>
        <v>83.333333333333343</v>
      </c>
    </row>
    <row r="64" spans="1:6">
      <c r="A64">
        <v>15</v>
      </c>
      <c r="B64" s="43" t="s">
        <v>179</v>
      </c>
      <c r="C64" s="24" t="s">
        <v>53</v>
      </c>
      <c r="D64" s="24" t="s">
        <v>162</v>
      </c>
      <c r="E64" s="45">
        <f t="shared" si="4"/>
        <v>100</v>
      </c>
      <c r="F64" s="46">
        <f t="shared" si="5"/>
        <v>83.333333333333343</v>
      </c>
    </row>
    <row r="65" spans="1:6">
      <c r="A65">
        <v>16</v>
      </c>
      <c r="B65" s="43" t="s">
        <v>180</v>
      </c>
      <c r="C65" s="24" t="s">
        <v>53</v>
      </c>
      <c r="D65" s="24" t="s">
        <v>162</v>
      </c>
      <c r="E65" s="45">
        <f t="shared" si="4"/>
        <v>100</v>
      </c>
      <c r="F65" s="46">
        <f t="shared" si="5"/>
        <v>83.333333333333343</v>
      </c>
    </row>
    <row r="66" spans="1:6">
      <c r="A66">
        <v>1</v>
      </c>
      <c r="B66" s="31" t="s">
        <v>166</v>
      </c>
      <c r="C66" s="24" t="s">
        <v>62</v>
      </c>
      <c r="D66" s="24" t="s">
        <v>162</v>
      </c>
      <c r="E66" s="45">
        <f t="shared" ref="E66:E80" si="6">INDEX($O$2:$O$18,MATCH(A66,$A$2:$A$18,0))</f>
        <v>100</v>
      </c>
      <c r="F66" s="34">
        <f t="shared" ref="F66:F80" si="7">$O$18</f>
        <v>80</v>
      </c>
    </row>
    <row r="67" spans="1:6">
      <c r="A67">
        <v>2</v>
      </c>
      <c r="B67" s="43" t="s">
        <v>167</v>
      </c>
      <c r="C67" s="24" t="s">
        <v>62</v>
      </c>
      <c r="D67" s="24" t="s">
        <v>162</v>
      </c>
      <c r="E67" s="45">
        <f t="shared" si="6"/>
        <v>100</v>
      </c>
      <c r="F67" s="34">
        <f t="shared" si="7"/>
        <v>80</v>
      </c>
    </row>
    <row r="68" spans="1:6">
      <c r="A68">
        <v>4</v>
      </c>
      <c r="B68" s="49" t="s">
        <v>444</v>
      </c>
      <c r="C68" s="24" t="s">
        <v>62</v>
      </c>
      <c r="D68" s="24" t="s">
        <v>162</v>
      </c>
      <c r="E68" s="45">
        <f t="shared" si="6"/>
        <v>100</v>
      </c>
      <c r="F68" s="34">
        <f t="shared" si="7"/>
        <v>80</v>
      </c>
    </row>
    <row r="69" spans="1:6">
      <c r="A69">
        <v>5</v>
      </c>
      <c r="B69" s="43" t="s">
        <v>169</v>
      </c>
      <c r="C69" s="24" t="s">
        <v>62</v>
      </c>
      <c r="D69" s="24" t="s">
        <v>162</v>
      </c>
      <c r="E69" s="45">
        <f t="shared" si="6"/>
        <v>50</v>
      </c>
      <c r="F69" s="34">
        <f t="shared" si="7"/>
        <v>80</v>
      </c>
    </row>
    <row r="70" spans="1:6">
      <c r="A70">
        <v>6</v>
      </c>
      <c r="B70" s="43" t="s">
        <v>170</v>
      </c>
      <c r="C70" s="24" t="s">
        <v>62</v>
      </c>
      <c r="D70" s="24" t="s">
        <v>162</v>
      </c>
      <c r="E70" s="45">
        <f t="shared" si="6"/>
        <v>100</v>
      </c>
      <c r="F70" s="34">
        <f t="shared" si="7"/>
        <v>80</v>
      </c>
    </row>
    <row r="71" spans="1:6">
      <c r="A71">
        <v>7</v>
      </c>
      <c r="B71" s="43" t="s">
        <v>171</v>
      </c>
      <c r="C71" s="24" t="s">
        <v>62</v>
      </c>
      <c r="D71" s="24" t="s">
        <v>162</v>
      </c>
      <c r="E71" s="45">
        <f t="shared" si="6"/>
        <v>100</v>
      </c>
      <c r="F71" s="34">
        <f t="shared" si="7"/>
        <v>80</v>
      </c>
    </row>
    <row r="72" spans="1:6">
      <c r="A72">
        <v>8</v>
      </c>
      <c r="B72" s="49" t="s">
        <v>172</v>
      </c>
      <c r="C72" s="24" t="s">
        <v>62</v>
      </c>
      <c r="D72" s="24" t="s">
        <v>162</v>
      </c>
      <c r="E72" s="45">
        <f t="shared" si="6"/>
        <v>100</v>
      </c>
      <c r="F72" s="34">
        <f t="shared" si="7"/>
        <v>80</v>
      </c>
    </row>
    <row r="73" spans="1:6">
      <c r="A73">
        <v>9</v>
      </c>
      <c r="B73" s="43" t="s">
        <v>173</v>
      </c>
      <c r="C73" s="24" t="s">
        <v>62</v>
      </c>
      <c r="D73" s="24" t="s">
        <v>162</v>
      </c>
      <c r="E73" s="45">
        <f t="shared" si="6"/>
        <v>50</v>
      </c>
      <c r="F73" s="34">
        <f t="shared" si="7"/>
        <v>80</v>
      </c>
    </row>
    <row r="74" spans="1:6">
      <c r="A74">
        <v>10</v>
      </c>
      <c r="B74" s="49" t="s">
        <v>174</v>
      </c>
      <c r="C74" s="24" t="s">
        <v>62</v>
      </c>
      <c r="D74" s="24" t="s">
        <v>162</v>
      </c>
      <c r="E74" s="45">
        <f t="shared" si="6"/>
        <v>100</v>
      </c>
      <c r="F74" s="34">
        <f t="shared" si="7"/>
        <v>80</v>
      </c>
    </row>
    <row r="75" spans="1:6">
      <c r="A75">
        <v>11</v>
      </c>
      <c r="B75" s="43" t="s">
        <v>175</v>
      </c>
      <c r="C75" s="24" t="s">
        <v>62</v>
      </c>
      <c r="D75" s="24" t="s">
        <v>162</v>
      </c>
      <c r="E75" s="45">
        <f t="shared" si="6"/>
        <v>50</v>
      </c>
      <c r="F75" s="34">
        <f t="shared" si="7"/>
        <v>80</v>
      </c>
    </row>
    <row r="76" spans="1:6">
      <c r="A76">
        <v>12</v>
      </c>
      <c r="B76" s="50" t="s">
        <v>176</v>
      </c>
      <c r="C76" s="24" t="s">
        <v>62</v>
      </c>
      <c r="D76" s="24" t="s">
        <v>162</v>
      </c>
      <c r="E76" s="45">
        <f t="shared" si="6"/>
        <v>50</v>
      </c>
      <c r="F76" s="34">
        <f t="shared" si="7"/>
        <v>80</v>
      </c>
    </row>
    <row r="77" spans="1:6">
      <c r="A77">
        <v>13</v>
      </c>
      <c r="B77" s="31" t="s">
        <v>177</v>
      </c>
      <c r="C77" s="24" t="s">
        <v>62</v>
      </c>
      <c r="D77" s="24" t="s">
        <v>162</v>
      </c>
      <c r="E77" s="45">
        <f t="shared" si="6"/>
        <v>100</v>
      </c>
      <c r="F77" s="34">
        <f t="shared" si="7"/>
        <v>80</v>
      </c>
    </row>
    <row r="78" spans="1:6">
      <c r="A78">
        <v>14</v>
      </c>
      <c r="B78" s="49" t="s">
        <v>178</v>
      </c>
      <c r="C78" s="24" t="s">
        <v>62</v>
      </c>
      <c r="D78" s="24" t="s">
        <v>162</v>
      </c>
      <c r="E78" s="45">
        <f t="shared" si="6"/>
        <v>50</v>
      </c>
      <c r="F78" s="34">
        <f t="shared" si="7"/>
        <v>80</v>
      </c>
    </row>
    <row r="79" spans="1:6">
      <c r="A79">
        <v>15</v>
      </c>
      <c r="B79" s="43" t="s">
        <v>179</v>
      </c>
      <c r="C79" s="24" t="s">
        <v>62</v>
      </c>
      <c r="D79" s="24" t="s">
        <v>162</v>
      </c>
      <c r="E79" s="45">
        <f t="shared" si="6"/>
        <v>100</v>
      </c>
      <c r="F79" s="34">
        <f t="shared" si="7"/>
        <v>80</v>
      </c>
    </row>
    <row r="80" spans="1:6">
      <c r="A80">
        <v>16</v>
      </c>
      <c r="B80" s="43" t="s">
        <v>180</v>
      </c>
      <c r="C80" s="24" t="s">
        <v>62</v>
      </c>
      <c r="D80" s="24" t="s">
        <v>162</v>
      </c>
      <c r="E80" s="45">
        <f t="shared" si="6"/>
        <v>50</v>
      </c>
      <c r="F80" s="34">
        <f t="shared" si="7"/>
        <v>80</v>
      </c>
    </row>
    <row r="81" spans="1:6" ht="28.8">
      <c r="A81">
        <v>1</v>
      </c>
      <c r="B81" s="31" t="s">
        <v>166</v>
      </c>
      <c r="C81" s="24" t="s">
        <v>72</v>
      </c>
      <c r="D81" s="24" t="s">
        <v>162</v>
      </c>
      <c r="E81" s="45">
        <f t="shared" ref="E81:E95" si="8">INDEX($G$2:$G$18,MATCH(A81,$A$2:$A$18,0))</f>
        <v>100</v>
      </c>
      <c r="F81" s="46">
        <f t="shared" ref="F81:F95" si="9">$G$18</f>
        <v>95.555555555555557</v>
      </c>
    </row>
    <row r="82" spans="1:6" ht="28.8">
      <c r="A82">
        <v>2</v>
      </c>
      <c r="B82" s="43" t="s">
        <v>167</v>
      </c>
      <c r="C82" s="24" t="s">
        <v>72</v>
      </c>
      <c r="D82" s="24" t="s">
        <v>162</v>
      </c>
      <c r="E82" s="45">
        <f t="shared" si="8"/>
        <v>100</v>
      </c>
      <c r="F82" s="46">
        <f t="shared" si="9"/>
        <v>95.555555555555557</v>
      </c>
    </row>
    <row r="83" spans="1:6" ht="28.8">
      <c r="A83">
        <v>4</v>
      </c>
      <c r="B83" s="49" t="s">
        <v>444</v>
      </c>
      <c r="C83" s="24" t="s">
        <v>72</v>
      </c>
      <c r="D83" s="24" t="s">
        <v>162</v>
      </c>
      <c r="E83" s="45">
        <f t="shared" si="8"/>
        <v>100</v>
      </c>
      <c r="F83" s="46">
        <f t="shared" si="9"/>
        <v>95.555555555555557</v>
      </c>
    </row>
    <row r="84" spans="1:6" ht="28.8">
      <c r="A84">
        <v>5</v>
      </c>
      <c r="B84" s="43" t="s">
        <v>169</v>
      </c>
      <c r="C84" s="24" t="s">
        <v>72</v>
      </c>
      <c r="D84" s="24" t="s">
        <v>162</v>
      </c>
      <c r="E84" s="45">
        <f t="shared" si="8"/>
        <v>100</v>
      </c>
      <c r="F84" s="46">
        <f t="shared" si="9"/>
        <v>95.555555555555557</v>
      </c>
    </row>
    <row r="85" spans="1:6" ht="28.8">
      <c r="A85">
        <v>6</v>
      </c>
      <c r="B85" s="43" t="s">
        <v>170</v>
      </c>
      <c r="C85" s="24" t="s">
        <v>72</v>
      </c>
      <c r="D85" s="24" t="s">
        <v>162</v>
      </c>
      <c r="E85" s="45">
        <f t="shared" si="8"/>
        <v>100</v>
      </c>
      <c r="F85" s="46">
        <f t="shared" si="9"/>
        <v>95.555555555555557</v>
      </c>
    </row>
    <row r="86" spans="1:6" ht="28.8">
      <c r="A86">
        <v>7</v>
      </c>
      <c r="B86" s="43" t="s">
        <v>171</v>
      </c>
      <c r="C86" s="24" t="s">
        <v>72</v>
      </c>
      <c r="D86" s="24" t="s">
        <v>162</v>
      </c>
      <c r="E86" s="45">
        <f t="shared" si="8"/>
        <v>100</v>
      </c>
      <c r="F86" s="46">
        <f t="shared" si="9"/>
        <v>95.555555555555557</v>
      </c>
    </row>
    <row r="87" spans="1:6" ht="28.8">
      <c r="A87">
        <v>8</v>
      </c>
      <c r="B87" s="49" t="s">
        <v>172</v>
      </c>
      <c r="C87" s="24" t="s">
        <v>72</v>
      </c>
      <c r="D87" s="24" t="s">
        <v>162</v>
      </c>
      <c r="E87" s="45">
        <f t="shared" si="8"/>
        <v>100</v>
      </c>
      <c r="F87" s="46">
        <f t="shared" si="9"/>
        <v>95.555555555555557</v>
      </c>
    </row>
    <row r="88" spans="1:6" ht="28.8">
      <c r="A88">
        <v>9</v>
      </c>
      <c r="B88" s="43" t="s">
        <v>173</v>
      </c>
      <c r="C88" s="24" t="s">
        <v>72</v>
      </c>
      <c r="D88" s="24" t="s">
        <v>162</v>
      </c>
      <c r="E88" s="45">
        <f t="shared" si="8"/>
        <v>100</v>
      </c>
      <c r="F88" s="46">
        <f t="shared" si="9"/>
        <v>95.555555555555557</v>
      </c>
    </row>
    <row r="89" spans="1:6" ht="28.8">
      <c r="A89">
        <v>10</v>
      </c>
      <c r="B89" s="49" t="s">
        <v>174</v>
      </c>
      <c r="C89" s="24" t="s">
        <v>72</v>
      </c>
      <c r="D89" s="24" t="s">
        <v>162</v>
      </c>
      <c r="E89" s="45">
        <f t="shared" si="8"/>
        <v>100</v>
      </c>
      <c r="F89" s="46">
        <f t="shared" si="9"/>
        <v>95.555555555555557</v>
      </c>
    </row>
    <row r="90" spans="1:6" ht="28.8">
      <c r="A90">
        <v>11</v>
      </c>
      <c r="B90" s="43" t="s">
        <v>175</v>
      </c>
      <c r="C90" s="24" t="s">
        <v>72</v>
      </c>
      <c r="D90" s="24" t="s">
        <v>162</v>
      </c>
      <c r="E90" s="45">
        <f t="shared" si="8"/>
        <v>100</v>
      </c>
      <c r="F90" s="46">
        <f t="shared" si="9"/>
        <v>95.555555555555557</v>
      </c>
    </row>
    <row r="91" spans="1:6" ht="28.8">
      <c r="A91">
        <v>12</v>
      </c>
      <c r="B91" s="50" t="s">
        <v>176</v>
      </c>
      <c r="C91" s="24" t="s">
        <v>72</v>
      </c>
      <c r="D91" s="24" t="s">
        <v>162</v>
      </c>
      <c r="E91" s="45">
        <f t="shared" si="8"/>
        <v>33.333333333333329</v>
      </c>
      <c r="F91" s="46">
        <f t="shared" si="9"/>
        <v>95.555555555555557</v>
      </c>
    </row>
    <row r="92" spans="1:6" ht="28.8">
      <c r="A92">
        <v>13</v>
      </c>
      <c r="B92" s="31" t="s">
        <v>177</v>
      </c>
      <c r="C92" s="24" t="s">
        <v>72</v>
      </c>
      <c r="D92" s="24" t="s">
        <v>162</v>
      </c>
      <c r="E92" s="45">
        <f t="shared" si="8"/>
        <v>100</v>
      </c>
      <c r="F92" s="46">
        <f t="shared" si="9"/>
        <v>95.555555555555557</v>
      </c>
    </row>
    <row r="93" spans="1:6" ht="28.8">
      <c r="A93">
        <v>14</v>
      </c>
      <c r="B93" s="49" t="s">
        <v>178</v>
      </c>
      <c r="C93" s="24" t="s">
        <v>72</v>
      </c>
      <c r="D93" s="24" t="s">
        <v>162</v>
      </c>
      <c r="E93" s="45">
        <f t="shared" si="8"/>
        <v>100</v>
      </c>
      <c r="F93" s="46">
        <f t="shared" si="9"/>
        <v>95.555555555555557</v>
      </c>
    </row>
    <row r="94" spans="1:6" ht="28.8">
      <c r="A94">
        <v>15</v>
      </c>
      <c r="B94" s="43" t="s">
        <v>179</v>
      </c>
      <c r="C94" s="24" t="s">
        <v>72</v>
      </c>
      <c r="D94" s="24" t="s">
        <v>162</v>
      </c>
      <c r="E94" s="45">
        <f t="shared" si="8"/>
        <v>100</v>
      </c>
      <c r="F94" s="46">
        <f t="shared" si="9"/>
        <v>95.555555555555557</v>
      </c>
    </row>
    <row r="95" spans="1:6" ht="28.8">
      <c r="A95">
        <v>16</v>
      </c>
      <c r="B95" s="43" t="s">
        <v>180</v>
      </c>
      <c r="C95" s="24" t="s">
        <v>72</v>
      </c>
      <c r="D95" s="24" t="s">
        <v>162</v>
      </c>
      <c r="E95" s="45">
        <f t="shared" si="8"/>
        <v>100</v>
      </c>
      <c r="F95" s="46">
        <f t="shared" si="9"/>
        <v>95.555555555555557</v>
      </c>
    </row>
    <row r="96" spans="1:6" ht="28.8">
      <c r="A96">
        <v>1</v>
      </c>
      <c r="B96" s="31" t="s">
        <v>166</v>
      </c>
      <c r="C96" s="24" t="s">
        <v>77</v>
      </c>
      <c r="D96" s="24" t="s">
        <v>162</v>
      </c>
      <c r="E96" s="45">
        <f t="shared" ref="E96:E110" si="10">INDEX($L$2:$L$18,MATCH(A96,$A$2:$A$18,0))</f>
        <v>100</v>
      </c>
      <c r="F96" s="47">
        <f t="shared" ref="F96:F110" si="11">$L$18</f>
        <v>70</v>
      </c>
    </row>
    <row r="97" spans="1:6" ht="28.8">
      <c r="A97">
        <v>2</v>
      </c>
      <c r="B97" s="43" t="s">
        <v>167</v>
      </c>
      <c r="C97" s="24" t="s">
        <v>77</v>
      </c>
      <c r="D97" s="24" t="s">
        <v>162</v>
      </c>
      <c r="E97" s="45">
        <f t="shared" si="10"/>
        <v>50</v>
      </c>
      <c r="F97" s="47">
        <f t="shared" si="11"/>
        <v>70</v>
      </c>
    </row>
    <row r="98" spans="1:6" ht="28.8">
      <c r="A98">
        <v>4</v>
      </c>
      <c r="B98" s="49" t="s">
        <v>444</v>
      </c>
      <c r="C98" s="24" t="s">
        <v>77</v>
      </c>
      <c r="D98" s="24" t="s">
        <v>162</v>
      </c>
      <c r="E98" s="45">
        <f t="shared" si="10"/>
        <v>100</v>
      </c>
      <c r="F98" s="47">
        <f t="shared" si="11"/>
        <v>70</v>
      </c>
    </row>
    <row r="99" spans="1:6" ht="28.8">
      <c r="A99">
        <v>5</v>
      </c>
      <c r="B99" s="43" t="s">
        <v>169</v>
      </c>
      <c r="C99" s="24" t="s">
        <v>77</v>
      </c>
      <c r="D99" s="24" t="s">
        <v>162</v>
      </c>
      <c r="E99" s="45">
        <f t="shared" si="10"/>
        <v>100</v>
      </c>
      <c r="F99" s="47">
        <f t="shared" si="11"/>
        <v>70</v>
      </c>
    </row>
    <row r="100" spans="1:6" ht="28.8">
      <c r="A100">
        <v>6</v>
      </c>
      <c r="B100" s="43" t="s">
        <v>170</v>
      </c>
      <c r="C100" s="24" t="s">
        <v>77</v>
      </c>
      <c r="D100" s="24" t="s">
        <v>162</v>
      </c>
      <c r="E100" s="45">
        <f t="shared" si="10"/>
        <v>50</v>
      </c>
      <c r="F100" s="47">
        <f t="shared" si="11"/>
        <v>70</v>
      </c>
    </row>
    <row r="101" spans="1:6" ht="28.8">
      <c r="A101">
        <v>7</v>
      </c>
      <c r="B101" s="43" t="s">
        <v>171</v>
      </c>
      <c r="C101" s="24" t="s">
        <v>77</v>
      </c>
      <c r="D101" s="24" t="s">
        <v>162</v>
      </c>
      <c r="E101" s="45">
        <f t="shared" si="10"/>
        <v>100</v>
      </c>
      <c r="F101" s="47">
        <f t="shared" si="11"/>
        <v>70</v>
      </c>
    </row>
    <row r="102" spans="1:6" ht="28.8">
      <c r="A102">
        <v>8</v>
      </c>
      <c r="B102" s="49" t="s">
        <v>172</v>
      </c>
      <c r="C102" s="24" t="s">
        <v>77</v>
      </c>
      <c r="D102" s="24" t="s">
        <v>162</v>
      </c>
      <c r="E102" s="45">
        <f t="shared" si="10"/>
        <v>50</v>
      </c>
      <c r="F102" s="47">
        <f t="shared" si="11"/>
        <v>70</v>
      </c>
    </row>
    <row r="103" spans="1:6" ht="28.8">
      <c r="A103">
        <v>9</v>
      </c>
      <c r="B103" s="43" t="s">
        <v>173</v>
      </c>
      <c r="C103" s="24" t="s">
        <v>77</v>
      </c>
      <c r="D103" s="24" t="s">
        <v>162</v>
      </c>
      <c r="E103" s="45">
        <f t="shared" si="10"/>
        <v>50</v>
      </c>
      <c r="F103" s="47">
        <f t="shared" si="11"/>
        <v>70</v>
      </c>
    </row>
    <row r="104" spans="1:6" ht="28.8">
      <c r="A104">
        <v>10</v>
      </c>
      <c r="B104" s="49" t="s">
        <v>174</v>
      </c>
      <c r="C104" s="24" t="s">
        <v>77</v>
      </c>
      <c r="D104" s="24" t="s">
        <v>162</v>
      </c>
      <c r="E104" s="45">
        <f t="shared" si="10"/>
        <v>50</v>
      </c>
      <c r="F104" s="47">
        <f t="shared" si="11"/>
        <v>70</v>
      </c>
    </row>
    <row r="105" spans="1:6" ht="28.8">
      <c r="A105">
        <v>11</v>
      </c>
      <c r="B105" s="43" t="s">
        <v>175</v>
      </c>
      <c r="C105" s="24" t="s">
        <v>77</v>
      </c>
      <c r="D105" s="24" t="s">
        <v>162</v>
      </c>
      <c r="E105" s="45">
        <f t="shared" si="10"/>
        <v>100</v>
      </c>
      <c r="F105" s="47">
        <f t="shared" si="11"/>
        <v>70</v>
      </c>
    </row>
    <row r="106" spans="1:6" ht="28.8">
      <c r="A106">
        <v>12</v>
      </c>
      <c r="B106" s="50" t="s">
        <v>176</v>
      </c>
      <c r="C106" s="24" t="s">
        <v>77</v>
      </c>
      <c r="D106" s="24" t="s">
        <v>162</v>
      </c>
      <c r="E106" s="45">
        <f t="shared" si="10"/>
        <v>50</v>
      </c>
      <c r="F106" s="47">
        <f t="shared" si="11"/>
        <v>70</v>
      </c>
    </row>
    <row r="107" spans="1:6" ht="28.8">
      <c r="A107">
        <v>13</v>
      </c>
      <c r="B107" s="31" t="s">
        <v>177</v>
      </c>
      <c r="C107" s="24" t="s">
        <v>77</v>
      </c>
      <c r="D107" s="24" t="s">
        <v>162</v>
      </c>
      <c r="E107" s="45">
        <f t="shared" si="10"/>
        <v>100</v>
      </c>
      <c r="F107" s="47">
        <f t="shared" si="11"/>
        <v>70</v>
      </c>
    </row>
    <row r="108" spans="1:6" ht="28.8">
      <c r="A108">
        <v>14</v>
      </c>
      <c r="B108" s="49" t="s">
        <v>178</v>
      </c>
      <c r="C108" s="24" t="s">
        <v>77</v>
      </c>
      <c r="D108" s="24" t="s">
        <v>162</v>
      </c>
      <c r="E108" s="45">
        <f t="shared" si="10"/>
        <v>50</v>
      </c>
      <c r="F108" s="47">
        <f t="shared" si="11"/>
        <v>70</v>
      </c>
    </row>
    <row r="109" spans="1:6" ht="28.8">
      <c r="A109">
        <v>15</v>
      </c>
      <c r="B109" s="43" t="s">
        <v>179</v>
      </c>
      <c r="C109" s="24" t="s">
        <v>77</v>
      </c>
      <c r="D109" s="24" t="s">
        <v>162</v>
      </c>
      <c r="E109" s="45">
        <f t="shared" si="10"/>
        <v>50</v>
      </c>
      <c r="F109" s="47">
        <f t="shared" si="11"/>
        <v>70</v>
      </c>
    </row>
    <row r="110" spans="1:6" ht="28.8">
      <c r="A110">
        <v>16</v>
      </c>
      <c r="B110" s="43" t="s">
        <v>180</v>
      </c>
      <c r="C110" s="24" t="s">
        <v>77</v>
      </c>
      <c r="D110" s="24" t="s">
        <v>162</v>
      </c>
      <c r="E110" s="45">
        <f t="shared" si="10"/>
        <v>50</v>
      </c>
      <c r="F110" s="47">
        <f t="shared" si="11"/>
        <v>70</v>
      </c>
    </row>
    <row r="111" spans="1:6">
      <c r="A111">
        <v>1</v>
      </c>
      <c r="B111" s="31" t="s">
        <v>166</v>
      </c>
      <c r="C111" s="24" t="s">
        <v>82</v>
      </c>
      <c r="D111" s="24" t="s">
        <v>162</v>
      </c>
      <c r="E111" s="45">
        <f t="shared" ref="E111:E125" si="12">INDEX($K$2:$K$18,MATCH(A111,$A$2:$A$18,0))</f>
        <v>80</v>
      </c>
      <c r="F111" s="47">
        <f t="shared" ref="F111:F125" si="13">$K$18</f>
        <v>67.999999999999986</v>
      </c>
    </row>
    <row r="112" spans="1:6">
      <c r="A112">
        <v>2</v>
      </c>
      <c r="B112" s="43" t="s">
        <v>167</v>
      </c>
      <c r="C112" s="24" t="s">
        <v>82</v>
      </c>
      <c r="D112" s="24" t="s">
        <v>162</v>
      </c>
      <c r="E112" s="45">
        <f t="shared" si="12"/>
        <v>60</v>
      </c>
      <c r="F112" s="47">
        <f t="shared" si="13"/>
        <v>67.999999999999986</v>
      </c>
    </row>
    <row r="113" spans="1:6">
      <c r="A113">
        <v>4</v>
      </c>
      <c r="B113" s="49" t="s">
        <v>444</v>
      </c>
      <c r="C113" s="24" t="s">
        <v>82</v>
      </c>
      <c r="D113" s="24" t="s">
        <v>162</v>
      </c>
      <c r="E113" s="45">
        <f t="shared" si="12"/>
        <v>80</v>
      </c>
      <c r="F113" s="47">
        <f t="shared" si="13"/>
        <v>67.999999999999986</v>
      </c>
    </row>
    <row r="114" spans="1:6">
      <c r="A114">
        <v>5</v>
      </c>
      <c r="B114" s="43" t="s">
        <v>169</v>
      </c>
      <c r="C114" s="24" t="s">
        <v>82</v>
      </c>
      <c r="D114" s="24" t="s">
        <v>162</v>
      </c>
      <c r="E114" s="45">
        <f t="shared" si="12"/>
        <v>80</v>
      </c>
      <c r="F114" s="47">
        <f t="shared" si="13"/>
        <v>67.999999999999986</v>
      </c>
    </row>
    <row r="115" spans="1:6">
      <c r="A115">
        <v>6</v>
      </c>
      <c r="B115" s="43" t="s">
        <v>170</v>
      </c>
      <c r="C115" s="24" t="s">
        <v>82</v>
      </c>
      <c r="D115" s="24" t="s">
        <v>162</v>
      </c>
      <c r="E115" s="45">
        <f t="shared" si="12"/>
        <v>60</v>
      </c>
      <c r="F115" s="47">
        <f t="shared" si="13"/>
        <v>67.999999999999986</v>
      </c>
    </row>
    <row r="116" spans="1:6">
      <c r="A116">
        <v>7</v>
      </c>
      <c r="B116" s="43" t="s">
        <v>171</v>
      </c>
      <c r="C116" s="24" t="s">
        <v>82</v>
      </c>
      <c r="D116" s="24" t="s">
        <v>162</v>
      </c>
      <c r="E116" s="45">
        <f t="shared" si="12"/>
        <v>80</v>
      </c>
      <c r="F116" s="47">
        <f t="shared" si="13"/>
        <v>67.999999999999986</v>
      </c>
    </row>
    <row r="117" spans="1:6">
      <c r="A117">
        <v>8</v>
      </c>
      <c r="B117" s="49" t="s">
        <v>172</v>
      </c>
      <c r="C117" s="24" t="s">
        <v>82</v>
      </c>
      <c r="D117" s="24" t="s">
        <v>162</v>
      </c>
      <c r="E117" s="45">
        <f t="shared" si="12"/>
        <v>60</v>
      </c>
      <c r="F117" s="47">
        <f t="shared" si="13"/>
        <v>67.999999999999986</v>
      </c>
    </row>
    <row r="118" spans="1:6">
      <c r="A118">
        <v>9</v>
      </c>
      <c r="B118" s="43" t="s">
        <v>173</v>
      </c>
      <c r="C118" s="24" t="s">
        <v>82</v>
      </c>
      <c r="D118" s="24" t="s">
        <v>162</v>
      </c>
      <c r="E118" s="45">
        <f t="shared" si="12"/>
        <v>60</v>
      </c>
      <c r="F118" s="47">
        <f t="shared" si="13"/>
        <v>67.999999999999986</v>
      </c>
    </row>
    <row r="119" spans="1:6">
      <c r="A119">
        <v>10</v>
      </c>
      <c r="B119" s="49" t="s">
        <v>174</v>
      </c>
      <c r="C119" s="24" t="s">
        <v>82</v>
      </c>
      <c r="D119" s="24" t="s">
        <v>162</v>
      </c>
      <c r="E119" s="45">
        <f t="shared" si="12"/>
        <v>60</v>
      </c>
      <c r="F119" s="47">
        <f t="shared" si="13"/>
        <v>67.999999999999986</v>
      </c>
    </row>
    <row r="120" spans="1:6">
      <c r="A120">
        <v>11</v>
      </c>
      <c r="B120" s="43" t="s">
        <v>175</v>
      </c>
      <c r="C120" s="24" t="s">
        <v>82</v>
      </c>
      <c r="D120" s="24" t="s">
        <v>162</v>
      </c>
      <c r="E120" s="45">
        <f t="shared" si="12"/>
        <v>80</v>
      </c>
      <c r="F120" s="47">
        <f t="shared" si="13"/>
        <v>67.999999999999986</v>
      </c>
    </row>
    <row r="121" spans="1:6">
      <c r="A121">
        <v>12</v>
      </c>
      <c r="B121" s="50" t="s">
        <v>176</v>
      </c>
      <c r="C121" s="24" t="s">
        <v>82</v>
      </c>
      <c r="D121" s="24" t="s">
        <v>162</v>
      </c>
      <c r="E121" s="45">
        <f t="shared" si="12"/>
        <v>60</v>
      </c>
      <c r="F121" s="47">
        <f t="shared" si="13"/>
        <v>67.999999999999986</v>
      </c>
    </row>
    <row r="122" spans="1:6">
      <c r="A122">
        <v>13</v>
      </c>
      <c r="B122" s="31" t="s">
        <v>177</v>
      </c>
      <c r="C122" s="24" t="s">
        <v>82</v>
      </c>
      <c r="D122" s="24" t="s">
        <v>162</v>
      </c>
      <c r="E122" s="45">
        <f t="shared" si="12"/>
        <v>80</v>
      </c>
      <c r="F122" s="47">
        <f t="shared" si="13"/>
        <v>67.999999999999986</v>
      </c>
    </row>
    <row r="123" spans="1:6">
      <c r="A123">
        <v>14</v>
      </c>
      <c r="B123" s="49" t="s">
        <v>178</v>
      </c>
      <c r="C123" s="24" t="s">
        <v>82</v>
      </c>
      <c r="D123" s="24" t="s">
        <v>162</v>
      </c>
      <c r="E123" s="45">
        <f t="shared" si="12"/>
        <v>60</v>
      </c>
      <c r="F123" s="47">
        <f t="shared" si="13"/>
        <v>67.999999999999986</v>
      </c>
    </row>
    <row r="124" spans="1:6">
      <c r="A124">
        <v>15</v>
      </c>
      <c r="B124" s="43" t="s">
        <v>179</v>
      </c>
      <c r="C124" s="24" t="s">
        <v>82</v>
      </c>
      <c r="D124" s="24" t="s">
        <v>162</v>
      </c>
      <c r="E124" s="45">
        <f t="shared" si="12"/>
        <v>60</v>
      </c>
      <c r="F124" s="47">
        <f t="shared" si="13"/>
        <v>67.999999999999986</v>
      </c>
    </row>
    <row r="125" spans="1:6">
      <c r="A125">
        <v>16</v>
      </c>
      <c r="B125" s="43" t="s">
        <v>180</v>
      </c>
      <c r="C125" s="24" t="s">
        <v>82</v>
      </c>
      <c r="D125" s="24" t="s">
        <v>162</v>
      </c>
      <c r="E125" s="45">
        <f t="shared" si="12"/>
        <v>60</v>
      </c>
      <c r="F125" s="47">
        <f t="shared" si="13"/>
        <v>67.999999999999986</v>
      </c>
    </row>
    <row r="126" spans="1:6">
      <c r="A126">
        <v>1</v>
      </c>
      <c r="B126" s="31" t="s">
        <v>166</v>
      </c>
      <c r="C126" s="24" t="s">
        <v>90</v>
      </c>
      <c r="D126" s="24" t="s">
        <v>162</v>
      </c>
      <c r="E126" s="45">
        <f t="shared" ref="E126:E140" si="14">INDEX($F$2:$F$18,MATCH(A126,$A$2:$A$18,0))</f>
        <v>57.142857142857139</v>
      </c>
      <c r="F126" s="46">
        <f t="shared" ref="F126:F140" si="15">$F$18</f>
        <v>74.285714285714278</v>
      </c>
    </row>
    <row r="127" spans="1:6">
      <c r="A127">
        <v>2</v>
      </c>
      <c r="B127" s="43" t="s">
        <v>167</v>
      </c>
      <c r="C127" s="24" t="s">
        <v>90</v>
      </c>
      <c r="D127" s="24" t="s">
        <v>162</v>
      </c>
      <c r="E127" s="45">
        <f t="shared" si="14"/>
        <v>28.571428571428569</v>
      </c>
      <c r="F127" s="46">
        <f t="shared" si="15"/>
        <v>74.285714285714278</v>
      </c>
    </row>
    <row r="128" spans="1:6">
      <c r="A128">
        <v>4</v>
      </c>
      <c r="B128" s="49" t="s">
        <v>444</v>
      </c>
      <c r="C128" s="24" t="s">
        <v>90</v>
      </c>
      <c r="D128" s="24" t="s">
        <v>162</v>
      </c>
      <c r="E128" s="45">
        <f t="shared" si="14"/>
        <v>85.714285714285708</v>
      </c>
      <c r="F128" s="46">
        <f t="shared" si="15"/>
        <v>74.285714285714278</v>
      </c>
    </row>
    <row r="129" spans="1:6">
      <c r="A129">
        <v>5</v>
      </c>
      <c r="B129" s="43" t="s">
        <v>169</v>
      </c>
      <c r="C129" s="24" t="s">
        <v>90</v>
      </c>
      <c r="D129" s="24" t="s">
        <v>162</v>
      </c>
      <c r="E129" s="45">
        <f t="shared" si="14"/>
        <v>100</v>
      </c>
      <c r="F129" s="46">
        <f t="shared" si="15"/>
        <v>74.285714285714278</v>
      </c>
    </row>
    <row r="130" spans="1:6">
      <c r="A130">
        <v>6</v>
      </c>
      <c r="B130" s="43" t="s">
        <v>170</v>
      </c>
      <c r="C130" s="24" t="s">
        <v>90</v>
      </c>
      <c r="D130" s="24" t="s">
        <v>162</v>
      </c>
      <c r="E130" s="45">
        <f t="shared" si="14"/>
        <v>100</v>
      </c>
      <c r="F130" s="46">
        <f t="shared" si="15"/>
        <v>74.285714285714278</v>
      </c>
    </row>
    <row r="131" spans="1:6">
      <c r="A131">
        <v>7</v>
      </c>
      <c r="B131" s="43" t="s">
        <v>171</v>
      </c>
      <c r="C131" s="24" t="s">
        <v>90</v>
      </c>
      <c r="D131" s="24" t="s">
        <v>162</v>
      </c>
      <c r="E131" s="45">
        <f t="shared" si="14"/>
        <v>57.142857142857139</v>
      </c>
      <c r="F131" s="46">
        <f t="shared" si="15"/>
        <v>74.285714285714278</v>
      </c>
    </row>
    <row r="132" spans="1:6">
      <c r="A132">
        <v>8</v>
      </c>
      <c r="B132" s="49" t="s">
        <v>172</v>
      </c>
      <c r="C132" s="24" t="s">
        <v>90</v>
      </c>
      <c r="D132" s="24" t="s">
        <v>162</v>
      </c>
      <c r="E132" s="45">
        <f t="shared" si="14"/>
        <v>100</v>
      </c>
      <c r="F132" s="46">
        <f t="shared" si="15"/>
        <v>74.285714285714278</v>
      </c>
    </row>
    <row r="133" spans="1:6">
      <c r="A133">
        <v>9</v>
      </c>
      <c r="B133" s="43" t="s">
        <v>173</v>
      </c>
      <c r="C133" s="24" t="s">
        <v>90</v>
      </c>
      <c r="D133" s="24" t="s">
        <v>162</v>
      </c>
      <c r="E133" s="45">
        <f t="shared" si="14"/>
        <v>85.714285714285708</v>
      </c>
      <c r="F133" s="46">
        <f t="shared" si="15"/>
        <v>74.285714285714278</v>
      </c>
    </row>
    <row r="134" spans="1:6" s="151" customFormat="1">
      <c r="A134">
        <v>10</v>
      </c>
      <c r="B134" s="49" t="s">
        <v>174</v>
      </c>
      <c r="C134" s="24" t="s">
        <v>90</v>
      </c>
      <c r="D134" s="24" t="s">
        <v>162</v>
      </c>
      <c r="E134" s="45">
        <f t="shared" si="14"/>
        <v>42.857142857142854</v>
      </c>
      <c r="F134" s="46">
        <f t="shared" si="15"/>
        <v>74.285714285714278</v>
      </c>
    </row>
    <row r="135" spans="1:6">
      <c r="A135">
        <v>11</v>
      </c>
      <c r="B135" s="43" t="s">
        <v>175</v>
      </c>
      <c r="C135" s="24" t="s">
        <v>90</v>
      </c>
      <c r="D135" s="24" t="s">
        <v>162</v>
      </c>
      <c r="E135" s="45">
        <f t="shared" si="14"/>
        <v>100</v>
      </c>
      <c r="F135" s="46">
        <f t="shared" si="15"/>
        <v>74.285714285714278</v>
      </c>
    </row>
    <row r="136" spans="1:6">
      <c r="A136">
        <v>12</v>
      </c>
      <c r="B136" s="50" t="s">
        <v>176</v>
      </c>
      <c r="C136" s="24" t="s">
        <v>90</v>
      </c>
      <c r="D136" s="24" t="s">
        <v>162</v>
      </c>
      <c r="E136" s="45">
        <f t="shared" si="14"/>
        <v>42.857142857142854</v>
      </c>
      <c r="F136" s="46">
        <f t="shared" si="15"/>
        <v>74.285714285714278</v>
      </c>
    </row>
    <row r="137" spans="1:6">
      <c r="A137">
        <v>13</v>
      </c>
      <c r="B137" s="31" t="s">
        <v>177</v>
      </c>
      <c r="C137" s="24" t="s">
        <v>90</v>
      </c>
      <c r="D137" s="24" t="s">
        <v>162</v>
      </c>
      <c r="E137" s="45">
        <f t="shared" si="14"/>
        <v>100</v>
      </c>
      <c r="F137" s="46">
        <f t="shared" si="15"/>
        <v>74.285714285714278</v>
      </c>
    </row>
    <row r="138" spans="1:6">
      <c r="A138">
        <v>14</v>
      </c>
      <c r="B138" s="49" t="s">
        <v>178</v>
      </c>
      <c r="C138" s="24" t="s">
        <v>90</v>
      </c>
      <c r="D138" s="24" t="s">
        <v>162</v>
      </c>
      <c r="E138" s="45">
        <f t="shared" si="14"/>
        <v>100</v>
      </c>
      <c r="F138" s="46">
        <f t="shared" si="15"/>
        <v>74.285714285714278</v>
      </c>
    </row>
    <row r="139" spans="1:6">
      <c r="A139">
        <v>15</v>
      </c>
      <c r="B139" s="43" t="s">
        <v>179</v>
      </c>
      <c r="C139" s="24" t="s">
        <v>90</v>
      </c>
      <c r="D139" s="24" t="s">
        <v>162</v>
      </c>
      <c r="E139" s="45">
        <f t="shared" si="14"/>
        <v>100</v>
      </c>
      <c r="F139" s="46">
        <f t="shared" si="15"/>
        <v>74.285714285714278</v>
      </c>
    </row>
    <row r="140" spans="1:6">
      <c r="A140">
        <v>16</v>
      </c>
      <c r="B140" s="43" t="s">
        <v>180</v>
      </c>
      <c r="C140" s="24" t="s">
        <v>90</v>
      </c>
      <c r="D140" s="24" t="s">
        <v>162</v>
      </c>
      <c r="E140" s="45">
        <f t="shared" si="14"/>
        <v>14.285714285714285</v>
      </c>
      <c r="F140" s="46">
        <f t="shared" si="15"/>
        <v>74.285714285714278</v>
      </c>
    </row>
    <row r="141" spans="1:6">
      <c r="A141">
        <v>1</v>
      </c>
      <c r="B141" s="43" t="s">
        <v>166</v>
      </c>
      <c r="C141" s="24" t="s">
        <v>103</v>
      </c>
      <c r="D141" s="24" t="s">
        <v>162</v>
      </c>
      <c r="E141" s="48">
        <f t="shared" ref="E141:E155" si="16">INDEX($P$2:$P$18,MATCH(A141,$A$2:$A$18,0))</f>
        <v>14</v>
      </c>
      <c r="F141" s="41">
        <v>15</v>
      </c>
    </row>
    <row r="142" spans="1:6">
      <c r="A142">
        <v>2</v>
      </c>
      <c r="B142" s="43" t="s">
        <v>167</v>
      </c>
      <c r="C142" s="24" t="s">
        <v>103</v>
      </c>
      <c r="D142" s="24" t="s">
        <v>162</v>
      </c>
      <c r="E142" s="48">
        <f t="shared" si="16"/>
        <v>15</v>
      </c>
      <c r="F142" s="41">
        <v>15</v>
      </c>
    </row>
    <row r="143" spans="1:6">
      <c r="A143">
        <v>4</v>
      </c>
      <c r="B143" s="43" t="s">
        <v>444</v>
      </c>
      <c r="C143" s="24" t="s">
        <v>103</v>
      </c>
      <c r="D143" s="24" t="s">
        <v>162</v>
      </c>
      <c r="E143" s="48">
        <f t="shared" si="16"/>
        <v>15</v>
      </c>
      <c r="F143" s="41">
        <v>15</v>
      </c>
    </row>
    <row r="144" spans="1:6">
      <c r="A144">
        <v>5</v>
      </c>
      <c r="B144" s="43" t="s">
        <v>169</v>
      </c>
      <c r="C144" s="24" t="s">
        <v>103</v>
      </c>
      <c r="D144" s="24" t="s">
        <v>162</v>
      </c>
      <c r="E144" s="48">
        <f t="shared" si="16"/>
        <v>15</v>
      </c>
      <c r="F144" s="41">
        <v>15</v>
      </c>
    </row>
    <row r="145" spans="1:6">
      <c r="A145">
        <v>6</v>
      </c>
      <c r="B145" s="43" t="s">
        <v>170</v>
      </c>
      <c r="C145" s="24" t="s">
        <v>103</v>
      </c>
      <c r="D145" s="24" t="s">
        <v>162</v>
      </c>
      <c r="E145" s="48">
        <f t="shared" si="16"/>
        <v>15</v>
      </c>
      <c r="F145" s="41">
        <v>15</v>
      </c>
    </row>
    <row r="146" spans="1:6">
      <c r="A146">
        <v>7</v>
      </c>
      <c r="B146" s="43" t="s">
        <v>171</v>
      </c>
      <c r="C146" s="24" t="s">
        <v>103</v>
      </c>
      <c r="D146" s="24" t="s">
        <v>162</v>
      </c>
      <c r="E146" s="48">
        <f t="shared" si="16"/>
        <v>14</v>
      </c>
      <c r="F146" s="41">
        <v>15</v>
      </c>
    </row>
    <row r="147" spans="1:6">
      <c r="A147">
        <v>8</v>
      </c>
      <c r="B147" s="43" t="s">
        <v>172</v>
      </c>
      <c r="C147" s="24" t="s">
        <v>103</v>
      </c>
      <c r="D147" s="24" t="s">
        <v>162</v>
      </c>
      <c r="E147" s="48">
        <f t="shared" si="16"/>
        <v>14</v>
      </c>
      <c r="F147" s="41">
        <v>15</v>
      </c>
    </row>
    <row r="148" spans="1:6">
      <c r="A148">
        <v>9</v>
      </c>
      <c r="B148" s="43" t="s">
        <v>173</v>
      </c>
      <c r="C148" s="24" t="s">
        <v>103</v>
      </c>
      <c r="D148" s="24" t="s">
        <v>162</v>
      </c>
      <c r="E148" s="48">
        <f t="shared" si="16"/>
        <v>16</v>
      </c>
      <c r="F148" s="41">
        <v>15</v>
      </c>
    </row>
    <row r="149" spans="1:6">
      <c r="A149">
        <v>10</v>
      </c>
      <c r="B149" s="43" t="s">
        <v>174</v>
      </c>
      <c r="C149" s="24" t="s">
        <v>103</v>
      </c>
      <c r="D149" s="24" t="s">
        <v>162</v>
      </c>
      <c r="E149" s="48">
        <f t="shared" si="16"/>
        <v>15</v>
      </c>
      <c r="F149" s="41">
        <v>15</v>
      </c>
    </row>
    <row r="150" spans="1:6">
      <c r="A150">
        <v>11</v>
      </c>
      <c r="B150" s="43" t="s">
        <v>175</v>
      </c>
      <c r="C150" s="24" t="s">
        <v>103</v>
      </c>
      <c r="D150" s="24" t="s">
        <v>162</v>
      </c>
      <c r="E150" s="48">
        <f t="shared" si="16"/>
        <v>14</v>
      </c>
      <c r="F150" s="41">
        <v>15</v>
      </c>
    </row>
    <row r="151" spans="1:6">
      <c r="A151">
        <v>12</v>
      </c>
      <c r="B151" s="43" t="s">
        <v>176</v>
      </c>
      <c r="C151" s="24" t="s">
        <v>103</v>
      </c>
      <c r="D151" s="24" t="s">
        <v>162</v>
      </c>
      <c r="E151" s="48">
        <f t="shared" si="16"/>
        <v>15</v>
      </c>
      <c r="F151" s="41">
        <v>15</v>
      </c>
    </row>
    <row r="152" spans="1:6">
      <c r="A152">
        <v>13</v>
      </c>
      <c r="B152" s="43" t="s">
        <v>177</v>
      </c>
      <c r="C152" s="24" t="s">
        <v>103</v>
      </c>
      <c r="D152" s="24" t="s">
        <v>162</v>
      </c>
      <c r="E152" s="48">
        <f t="shared" si="16"/>
        <v>15</v>
      </c>
      <c r="F152" s="41">
        <v>15</v>
      </c>
    </row>
    <row r="153" spans="1:6">
      <c r="A153">
        <v>14</v>
      </c>
      <c r="B153" s="43" t="s">
        <v>178</v>
      </c>
      <c r="C153" s="24" t="s">
        <v>103</v>
      </c>
      <c r="D153" s="24" t="s">
        <v>162</v>
      </c>
      <c r="E153" s="48">
        <f t="shared" si="16"/>
        <v>14</v>
      </c>
      <c r="F153" s="41">
        <v>15</v>
      </c>
    </row>
    <row r="154" spans="1:6">
      <c r="A154">
        <v>15</v>
      </c>
      <c r="B154" s="43" t="s">
        <v>179</v>
      </c>
      <c r="C154" s="24" t="s">
        <v>103</v>
      </c>
      <c r="D154" s="24" t="s">
        <v>162</v>
      </c>
      <c r="E154" s="48">
        <f t="shared" si="16"/>
        <v>15</v>
      </c>
      <c r="F154" s="41">
        <v>15</v>
      </c>
    </row>
    <row r="155" spans="1:6">
      <c r="A155">
        <v>16</v>
      </c>
      <c r="B155" s="43" t="s">
        <v>180</v>
      </c>
      <c r="C155" s="24" t="s">
        <v>103</v>
      </c>
      <c r="D155" s="24" t="s">
        <v>162</v>
      </c>
      <c r="E155" s="48">
        <f t="shared" si="16"/>
        <v>16</v>
      </c>
      <c r="F155" s="41">
        <v>15</v>
      </c>
    </row>
    <row r="156" spans="1:6">
      <c r="A156">
        <v>1</v>
      </c>
      <c r="B156" s="31" t="s">
        <v>166</v>
      </c>
      <c r="C156" s="24" t="s">
        <v>113</v>
      </c>
      <c r="D156" s="24" t="s">
        <v>162</v>
      </c>
      <c r="E156" s="45">
        <f t="shared" ref="E156:E170" si="17">INDEX($E$2:$E$18,MATCH(A156,$A$2:$A$18,0))</f>
        <v>90.909090909090907</v>
      </c>
      <c r="F156" s="40">
        <f t="shared" ref="F156:F170" si="18">$E$18</f>
        <v>71.515151515151516</v>
      </c>
    </row>
    <row r="157" spans="1:6">
      <c r="A157">
        <v>2</v>
      </c>
      <c r="B157" s="43" t="s">
        <v>167</v>
      </c>
      <c r="C157" s="24" t="s">
        <v>113</v>
      </c>
      <c r="D157" s="24" t="s">
        <v>162</v>
      </c>
      <c r="E157" s="45">
        <f t="shared" si="17"/>
        <v>0</v>
      </c>
      <c r="F157" s="40">
        <f t="shared" si="18"/>
        <v>71.515151515151516</v>
      </c>
    </row>
    <row r="158" spans="1:6">
      <c r="A158">
        <v>4</v>
      </c>
      <c r="B158" s="49" t="s">
        <v>444</v>
      </c>
      <c r="C158" s="24" t="s">
        <v>113</v>
      </c>
      <c r="D158" s="24" t="s">
        <v>162</v>
      </c>
      <c r="E158" s="45">
        <f t="shared" si="17"/>
        <v>100</v>
      </c>
      <c r="F158" s="40">
        <f t="shared" si="18"/>
        <v>71.515151515151516</v>
      </c>
    </row>
    <row r="159" spans="1:6">
      <c r="A159">
        <v>5</v>
      </c>
      <c r="B159" s="43" t="s">
        <v>169</v>
      </c>
      <c r="C159" s="24" t="s">
        <v>113</v>
      </c>
      <c r="D159" s="24" t="s">
        <v>162</v>
      </c>
      <c r="E159" s="45">
        <f t="shared" si="17"/>
        <v>100</v>
      </c>
      <c r="F159" s="40">
        <f t="shared" si="18"/>
        <v>71.515151515151516</v>
      </c>
    </row>
    <row r="160" spans="1:6">
      <c r="A160">
        <v>6</v>
      </c>
      <c r="B160" s="43" t="s">
        <v>170</v>
      </c>
      <c r="C160" s="24" t="s">
        <v>113</v>
      </c>
      <c r="D160" s="24" t="s">
        <v>162</v>
      </c>
      <c r="E160" s="45">
        <f t="shared" si="17"/>
        <v>100</v>
      </c>
      <c r="F160" s="40">
        <f t="shared" si="18"/>
        <v>71.515151515151516</v>
      </c>
    </row>
    <row r="161" spans="1:6">
      <c r="A161">
        <v>7</v>
      </c>
      <c r="B161" s="43" t="s">
        <v>171</v>
      </c>
      <c r="C161" s="24" t="s">
        <v>113</v>
      </c>
      <c r="D161" s="24" t="s">
        <v>162</v>
      </c>
      <c r="E161" s="45">
        <f t="shared" si="17"/>
        <v>0</v>
      </c>
      <c r="F161" s="40">
        <f t="shared" si="18"/>
        <v>71.515151515151516</v>
      </c>
    </row>
    <row r="162" spans="1:6">
      <c r="A162">
        <v>8</v>
      </c>
      <c r="B162" s="49" t="s">
        <v>172</v>
      </c>
      <c r="C162" s="24" t="s">
        <v>113</v>
      </c>
      <c r="D162" s="24" t="s">
        <v>162</v>
      </c>
      <c r="E162" s="45">
        <f t="shared" si="17"/>
        <v>90.909090909090907</v>
      </c>
      <c r="F162" s="40">
        <f t="shared" si="18"/>
        <v>71.515151515151516</v>
      </c>
    </row>
    <row r="163" spans="1:6">
      <c r="A163">
        <v>9</v>
      </c>
      <c r="B163" s="43" t="s">
        <v>173</v>
      </c>
      <c r="C163" s="24" t="s">
        <v>113</v>
      </c>
      <c r="D163" s="24" t="s">
        <v>162</v>
      </c>
      <c r="E163" s="45">
        <f t="shared" si="17"/>
        <v>100</v>
      </c>
      <c r="F163" s="40">
        <f t="shared" si="18"/>
        <v>71.515151515151516</v>
      </c>
    </row>
    <row r="164" spans="1:6">
      <c r="A164">
        <v>10</v>
      </c>
      <c r="B164" s="49" t="s">
        <v>174</v>
      </c>
      <c r="C164" s="24" t="s">
        <v>113</v>
      </c>
      <c r="D164" s="24" t="s">
        <v>162</v>
      </c>
      <c r="E164" s="45">
        <f t="shared" si="17"/>
        <v>100</v>
      </c>
      <c r="F164" s="40">
        <f t="shared" si="18"/>
        <v>71.515151515151516</v>
      </c>
    </row>
    <row r="165" spans="1:6">
      <c r="A165">
        <v>11</v>
      </c>
      <c r="B165" s="43" t="s">
        <v>175</v>
      </c>
      <c r="C165" s="24" t="s">
        <v>113</v>
      </c>
      <c r="D165" s="24" t="s">
        <v>162</v>
      </c>
      <c r="E165" s="45">
        <f t="shared" si="17"/>
        <v>90.909090909090907</v>
      </c>
      <c r="F165" s="40">
        <f t="shared" si="18"/>
        <v>71.515151515151516</v>
      </c>
    </row>
    <row r="166" spans="1:6">
      <c r="A166">
        <v>12</v>
      </c>
      <c r="B166" s="50" t="s">
        <v>176</v>
      </c>
      <c r="C166" s="24" t="s">
        <v>113</v>
      </c>
      <c r="D166" s="24" t="s">
        <v>162</v>
      </c>
      <c r="E166" s="45">
        <f t="shared" si="17"/>
        <v>0</v>
      </c>
      <c r="F166" s="40">
        <f t="shared" si="18"/>
        <v>71.515151515151516</v>
      </c>
    </row>
    <row r="167" spans="1:6">
      <c r="A167">
        <v>13</v>
      </c>
      <c r="B167" s="31" t="s">
        <v>177</v>
      </c>
      <c r="C167" s="24" t="s">
        <v>113</v>
      </c>
      <c r="D167" s="24" t="s">
        <v>162</v>
      </c>
      <c r="E167" s="45">
        <f t="shared" si="17"/>
        <v>100</v>
      </c>
      <c r="F167" s="40">
        <f t="shared" si="18"/>
        <v>71.515151515151516</v>
      </c>
    </row>
    <row r="168" spans="1:6">
      <c r="A168">
        <v>14</v>
      </c>
      <c r="B168" s="49" t="s">
        <v>178</v>
      </c>
      <c r="C168" s="24" t="s">
        <v>113</v>
      </c>
      <c r="D168" s="24" t="s">
        <v>162</v>
      </c>
      <c r="E168" s="45">
        <f t="shared" si="17"/>
        <v>100</v>
      </c>
      <c r="F168" s="40">
        <f t="shared" si="18"/>
        <v>71.515151515151516</v>
      </c>
    </row>
    <row r="169" spans="1:6">
      <c r="A169">
        <v>15</v>
      </c>
      <c r="B169" s="43" t="s">
        <v>179</v>
      </c>
      <c r="C169" s="24" t="s">
        <v>113</v>
      </c>
      <c r="D169" s="24" t="s">
        <v>162</v>
      </c>
      <c r="E169" s="45">
        <f t="shared" si="17"/>
        <v>100</v>
      </c>
      <c r="F169" s="40">
        <f t="shared" si="18"/>
        <v>71.515151515151516</v>
      </c>
    </row>
    <row r="170" spans="1:6">
      <c r="A170">
        <v>16</v>
      </c>
      <c r="B170" s="43" t="s">
        <v>180</v>
      </c>
      <c r="C170" s="24" t="s">
        <v>113</v>
      </c>
      <c r="D170" s="24" t="s">
        <v>162</v>
      </c>
      <c r="E170" s="45">
        <f t="shared" si="17"/>
        <v>0</v>
      </c>
      <c r="F170" s="40">
        <f t="shared" si="18"/>
        <v>71.515151515151516</v>
      </c>
    </row>
    <row r="171" spans="1:6">
      <c r="A171">
        <v>1</v>
      </c>
      <c r="B171" s="31" t="s">
        <v>166</v>
      </c>
      <c r="C171" s="24" t="s">
        <v>368</v>
      </c>
      <c r="D171" s="24" t="s">
        <v>162</v>
      </c>
      <c r="E171" s="45">
        <f t="shared" ref="E171:E185" si="19">INDEX($D$2:$D$18,MATCH(A171,$A$2:$A$18,0))</f>
        <v>66</v>
      </c>
      <c r="F171" s="46">
        <f t="shared" ref="F171:F185" si="20">$D$18</f>
        <v>67.5</v>
      </c>
    </row>
    <row r="172" spans="1:6">
      <c r="A172">
        <v>2</v>
      </c>
      <c r="B172" s="43" t="s">
        <v>167</v>
      </c>
      <c r="C172" s="24" t="s">
        <v>368</v>
      </c>
      <c r="D172" s="24" t="s">
        <v>162</v>
      </c>
      <c r="E172" s="45">
        <f t="shared" si="19"/>
        <v>46</v>
      </c>
      <c r="F172" s="46">
        <f t="shared" si="20"/>
        <v>67.5</v>
      </c>
    </row>
    <row r="173" spans="1:6">
      <c r="A173">
        <v>4</v>
      </c>
      <c r="B173" s="49" t="s">
        <v>444</v>
      </c>
      <c r="C173" s="24" t="s">
        <v>368</v>
      </c>
      <c r="D173" s="24" t="s">
        <v>162</v>
      </c>
      <c r="E173" s="45">
        <f t="shared" si="19"/>
        <v>76</v>
      </c>
      <c r="F173" s="46">
        <f t="shared" si="20"/>
        <v>67.5</v>
      </c>
    </row>
    <row r="174" spans="1:6">
      <c r="A174">
        <v>5</v>
      </c>
      <c r="B174" s="43" t="s">
        <v>169</v>
      </c>
      <c r="C174" s="24" t="s">
        <v>368</v>
      </c>
      <c r="D174" s="24" t="s">
        <v>162</v>
      </c>
      <c r="E174" s="45">
        <f t="shared" si="19"/>
        <v>74</v>
      </c>
      <c r="F174" s="46">
        <f t="shared" si="20"/>
        <v>67.5</v>
      </c>
    </row>
    <row r="175" spans="1:6">
      <c r="A175">
        <v>6</v>
      </c>
      <c r="B175" s="43" t="s">
        <v>170</v>
      </c>
      <c r="C175" s="24" t="s">
        <v>368</v>
      </c>
      <c r="D175" s="24" t="s">
        <v>162</v>
      </c>
      <c r="E175" s="45">
        <f t="shared" si="19"/>
        <v>80</v>
      </c>
      <c r="F175" s="46">
        <f t="shared" si="20"/>
        <v>67.5</v>
      </c>
    </row>
    <row r="176" spans="1:6">
      <c r="A176">
        <v>7</v>
      </c>
      <c r="B176" s="43" t="s">
        <v>171</v>
      </c>
      <c r="C176" s="24" t="s">
        <v>368</v>
      </c>
      <c r="D176" s="24" t="s">
        <v>162</v>
      </c>
      <c r="E176" s="45">
        <f t="shared" si="19"/>
        <v>56.000000000000007</v>
      </c>
      <c r="F176" s="46">
        <f t="shared" si="20"/>
        <v>67.5</v>
      </c>
    </row>
    <row r="177" spans="1:6">
      <c r="A177">
        <v>8</v>
      </c>
      <c r="B177" s="49" t="s">
        <v>172</v>
      </c>
      <c r="C177" s="24" t="s">
        <v>368</v>
      </c>
      <c r="D177" s="24" t="s">
        <v>162</v>
      </c>
      <c r="E177" s="45">
        <f t="shared" si="19"/>
        <v>76</v>
      </c>
      <c r="F177" s="46">
        <f t="shared" si="20"/>
        <v>67.5</v>
      </c>
    </row>
    <row r="178" spans="1:6">
      <c r="A178">
        <v>10</v>
      </c>
      <c r="B178" s="49" t="s">
        <v>174</v>
      </c>
      <c r="C178" s="24" t="s">
        <v>368</v>
      </c>
      <c r="D178" s="24" t="s">
        <v>162</v>
      </c>
      <c r="E178" s="45">
        <f t="shared" si="19"/>
        <v>60</v>
      </c>
      <c r="F178" s="46">
        <f t="shared" si="20"/>
        <v>67.5</v>
      </c>
    </row>
    <row r="179" spans="1:6">
      <c r="A179">
        <v>11</v>
      </c>
      <c r="B179" s="43" t="s">
        <v>175</v>
      </c>
      <c r="C179" s="24" t="s">
        <v>368</v>
      </c>
      <c r="D179" s="24" t="s">
        <v>162</v>
      </c>
      <c r="E179" s="45">
        <f t="shared" si="19"/>
        <v>74</v>
      </c>
      <c r="F179" s="46">
        <f t="shared" si="20"/>
        <v>67.5</v>
      </c>
    </row>
    <row r="180" spans="1:6">
      <c r="A180">
        <v>12</v>
      </c>
      <c r="B180" s="50" t="s">
        <v>176</v>
      </c>
      <c r="C180" s="24" t="s">
        <v>368</v>
      </c>
      <c r="D180" s="24" t="s">
        <v>162</v>
      </c>
      <c r="E180" s="45">
        <f t="shared" si="19"/>
        <v>36</v>
      </c>
      <c r="F180" s="46">
        <f t="shared" si="20"/>
        <v>67.5</v>
      </c>
    </row>
    <row r="181" spans="1:6">
      <c r="A181">
        <v>13</v>
      </c>
      <c r="B181" s="31" t="s">
        <v>177</v>
      </c>
      <c r="C181" s="24" t="s">
        <v>368</v>
      </c>
      <c r="D181" s="24" t="s">
        <v>162</v>
      </c>
      <c r="E181" s="45">
        <f t="shared" si="19"/>
        <v>94</v>
      </c>
      <c r="F181" s="46">
        <f t="shared" si="20"/>
        <v>67.5</v>
      </c>
    </row>
    <row r="182" spans="1:6">
      <c r="A182">
        <v>14</v>
      </c>
      <c r="B182" s="49" t="s">
        <v>178</v>
      </c>
      <c r="C182" s="24" t="s">
        <v>368</v>
      </c>
      <c r="D182" s="24" t="s">
        <v>162</v>
      </c>
      <c r="E182" s="45">
        <f t="shared" si="19"/>
        <v>68</v>
      </c>
      <c r="F182" s="46">
        <f t="shared" si="20"/>
        <v>67.5</v>
      </c>
    </row>
    <row r="183" spans="1:6">
      <c r="A183">
        <v>15</v>
      </c>
      <c r="B183" s="43" t="s">
        <v>179</v>
      </c>
      <c r="C183" s="24" t="s">
        <v>368</v>
      </c>
      <c r="D183" s="24" t="s">
        <v>162</v>
      </c>
      <c r="E183" s="45">
        <f t="shared" si="19"/>
        <v>78</v>
      </c>
      <c r="F183" s="46">
        <f t="shared" si="20"/>
        <v>67.5</v>
      </c>
    </row>
    <row r="184" spans="1:6">
      <c r="A184">
        <v>16</v>
      </c>
      <c r="B184" s="43" t="s">
        <v>180</v>
      </c>
      <c r="C184" s="153" t="s">
        <v>368</v>
      </c>
      <c r="D184" s="24" t="s">
        <v>162</v>
      </c>
      <c r="E184" s="45">
        <f t="shared" si="19"/>
        <v>46</v>
      </c>
      <c r="F184" s="46">
        <f t="shared" si="20"/>
        <v>67.5</v>
      </c>
    </row>
    <row r="185" spans="1:6">
      <c r="A185">
        <v>9</v>
      </c>
      <c r="B185" s="43" t="s">
        <v>173</v>
      </c>
      <c r="C185" s="153" t="s">
        <v>368</v>
      </c>
      <c r="D185" s="24" t="s">
        <v>162</v>
      </c>
      <c r="E185" s="45">
        <f t="shared" si="19"/>
        <v>82</v>
      </c>
      <c r="F185" s="46">
        <f t="shared" si="20"/>
        <v>67.5</v>
      </c>
    </row>
    <row r="186" spans="1:6">
      <c r="A186">
        <v>1</v>
      </c>
      <c r="B186" s="31" t="s">
        <v>166</v>
      </c>
      <c r="C186" s="24" t="s">
        <v>129</v>
      </c>
      <c r="D186" s="24" t="s">
        <v>162</v>
      </c>
      <c r="E186" s="45">
        <f t="shared" ref="E186:E200" si="21">INDEX($N$2:$N$18,MATCH(A186,$A$2:$A$18,0))</f>
        <v>100</v>
      </c>
      <c r="F186" s="46">
        <f t="shared" ref="F186:F200" si="22">$N$18</f>
        <v>93.333333333333329</v>
      </c>
    </row>
    <row r="187" spans="1:6">
      <c r="A187">
        <v>2</v>
      </c>
      <c r="B187" s="43" t="s">
        <v>167</v>
      </c>
      <c r="C187" s="24" t="s">
        <v>129</v>
      </c>
      <c r="D187" s="24" t="s">
        <v>162</v>
      </c>
      <c r="E187" s="45">
        <f t="shared" si="21"/>
        <v>100</v>
      </c>
      <c r="F187" s="46">
        <f t="shared" si="22"/>
        <v>93.333333333333329</v>
      </c>
    </row>
    <row r="188" spans="1:6">
      <c r="A188">
        <v>4</v>
      </c>
      <c r="B188" s="49" t="s">
        <v>444</v>
      </c>
      <c r="C188" s="24" t="s">
        <v>129</v>
      </c>
      <c r="D188" s="24" t="s">
        <v>162</v>
      </c>
      <c r="E188" s="45">
        <f t="shared" si="21"/>
        <v>0</v>
      </c>
      <c r="F188" s="46">
        <f t="shared" si="22"/>
        <v>93.333333333333329</v>
      </c>
    </row>
    <row r="189" spans="1:6">
      <c r="A189">
        <v>5</v>
      </c>
      <c r="B189" s="43" t="s">
        <v>169</v>
      </c>
      <c r="C189" s="24" t="s">
        <v>129</v>
      </c>
      <c r="D189" s="24" t="s">
        <v>162</v>
      </c>
      <c r="E189" s="45">
        <f t="shared" si="21"/>
        <v>100</v>
      </c>
      <c r="F189" s="46">
        <f t="shared" si="22"/>
        <v>93.333333333333329</v>
      </c>
    </row>
    <row r="190" spans="1:6">
      <c r="A190">
        <v>6</v>
      </c>
      <c r="B190" s="43" t="s">
        <v>170</v>
      </c>
      <c r="C190" s="24" t="s">
        <v>129</v>
      </c>
      <c r="D190" s="24" t="s">
        <v>162</v>
      </c>
      <c r="E190" s="45">
        <f t="shared" si="21"/>
        <v>100</v>
      </c>
      <c r="F190" s="46">
        <f t="shared" si="22"/>
        <v>93.333333333333329</v>
      </c>
    </row>
    <row r="191" spans="1:6">
      <c r="A191">
        <v>7</v>
      </c>
      <c r="B191" s="43" t="s">
        <v>171</v>
      </c>
      <c r="C191" s="24" t="s">
        <v>129</v>
      </c>
      <c r="D191" s="24" t="s">
        <v>162</v>
      </c>
      <c r="E191" s="45">
        <f t="shared" si="21"/>
        <v>100</v>
      </c>
      <c r="F191" s="46">
        <f t="shared" si="22"/>
        <v>93.333333333333329</v>
      </c>
    </row>
    <row r="192" spans="1:6">
      <c r="A192">
        <v>8</v>
      </c>
      <c r="B192" s="49" t="s">
        <v>172</v>
      </c>
      <c r="C192" s="24" t="s">
        <v>129</v>
      </c>
      <c r="D192" s="24" t="s">
        <v>162</v>
      </c>
      <c r="E192" s="45">
        <f t="shared" si="21"/>
        <v>100</v>
      </c>
      <c r="F192" s="46">
        <f t="shared" si="22"/>
        <v>93.333333333333329</v>
      </c>
    </row>
    <row r="193" spans="1:6">
      <c r="A193">
        <v>9</v>
      </c>
      <c r="B193" s="43" t="s">
        <v>173</v>
      </c>
      <c r="C193" s="24" t="s">
        <v>129</v>
      </c>
      <c r="D193" s="24" t="s">
        <v>162</v>
      </c>
      <c r="E193" s="45">
        <f t="shared" si="21"/>
        <v>100</v>
      </c>
      <c r="F193" s="46">
        <f t="shared" si="22"/>
        <v>93.333333333333329</v>
      </c>
    </row>
    <row r="194" spans="1:6">
      <c r="A194">
        <v>10</v>
      </c>
      <c r="B194" s="49" t="s">
        <v>174</v>
      </c>
      <c r="C194" s="24" t="s">
        <v>129</v>
      </c>
      <c r="D194" s="24" t="s">
        <v>162</v>
      </c>
      <c r="E194" s="45">
        <f t="shared" si="21"/>
        <v>100</v>
      </c>
      <c r="F194" s="46">
        <f t="shared" si="22"/>
        <v>93.333333333333329</v>
      </c>
    </row>
    <row r="195" spans="1:6">
      <c r="A195">
        <v>11</v>
      </c>
      <c r="B195" s="43" t="s">
        <v>175</v>
      </c>
      <c r="C195" s="24" t="s">
        <v>129</v>
      </c>
      <c r="D195" s="24" t="s">
        <v>162</v>
      </c>
      <c r="E195" s="45">
        <f t="shared" si="21"/>
        <v>100</v>
      </c>
      <c r="F195" s="46">
        <f t="shared" si="22"/>
        <v>93.333333333333329</v>
      </c>
    </row>
    <row r="196" spans="1:6">
      <c r="A196">
        <v>12</v>
      </c>
      <c r="B196" s="50" t="s">
        <v>176</v>
      </c>
      <c r="C196" s="24" t="s">
        <v>129</v>
      </c>
      <c r="D196" s="24" t="s">
        <v>162</v>
      </c>
      <c r="E196" s="45">
        <f t="shared" si="21"/>
        <v>100</v>
      </c>
      <c r="F196" s="46">
        <f t="shared" si="22"/>
        <v>93.333333333333329</v>
      </c>
    </row>
    <row r="197" spans="1:6">
      <c r="A197">
        <v>13</v>
      </c>
      <c r="B197" s="31" t="s">
        <v>177</v>
      </c>
      <c r="C197" s="24" t="s">
        <v>129</v>
      </c>
      <c r="D197" s="24" t="s">
        <v>162</v>
      </c>
      <c r="E197" s="45">
        <f t="shared" si="21"/>
        <v>100</v>
      </c>
      <c r="F197" s="46">
        <f t="shared" si="22"/>
        <v>93.333333333333329</v>
      </c>
    </row>
    <row r="198" spans="1:6">
      <c r="A198">
        <v>14</v>
      </c>
      <c r="B198" s="49" t="s">
        <v>178</v>
      </c>
      <c r="C198" s="24" t="s">
        <v>129</v>
      </c>
      <c r="D198" s="24" t="s">
        <v>162</v>
      </c>
      <c r="E198" s="45">
        <f t="shared" si="21"/>
        <v>100</v>
      </c>
      <c r="F198" s="46">
        <f t="shared" si="22"/>
        <v>93.333333333333329</v>
      </c>
    </row>
    <row r="199" spans="1:6">
      <c r="A199">
        <v>15</v>
      </c>
      <c r="B199" s="43" t="s">
        <v>179</v>
      </c>
      <c r="C199" s="24" t="s">
        <v>129</v>
      </c>
      <c r="D199" s="24" t="s">
        <v>162</v>
      </c>
      <c r="E199" s="45">
        <f t="shared" si="21"/>
        <v>100</v>
      </c>
      <c r="F199" s="46">
        <f t="shared" si="22"/>
        <v>93.333333333333329</v>
      </c>
    </row>
    <row r="200" spans="1:6">
      <c r="A200">
        <v>16</v>
      </c>
      <c r="B200" s="43" t="s">
        <v>180</v>
      </c>
      <c r="C200" s="24" t="s">
        <v>129</v>
      </c>
      <c r="D200" s="24" t="s">
        <v>162</v>
      </c>
      <c r="E200" s="45">
        <f t="shared" si="21"/>
        <v>100</v>
      </c>
      <c r="F200" s="46">
        <f t="shared" si="22"/>
        <v>93.333333333333329</v>
      </c>
    </row>
    <row r="201" spans="1:6">
      <c r="A201">
        <v>1</v>
      </c>
      <c r="B201" s="31" t="s">
        <v>166</v>
      </c>
      <c r="C201" s="24" t="s">
        <v>132</v>
      </c>
      <c r="D201" s="24" t="s">
        <v>162</v>
      </c>
      <c r="E201" s="45">
        <f t="shared" ref="E201:E215" si="23">INDEX($C$2:$C$18,MATCH(A201,$A$2:$A$18,0))</f>
        <v>9.6999999999999993</v>
      </c>
      <c r="F201" s="46">
        <f t="shared" ref="F201:F215" si="24">$C$18</f>
        <v>20.7</v>
      </c>
    </row>
    <row r="202" spans="1:6">
      <c r="A202">
        <v>2</v>
      </c>
      <c r="B202" s="43" t="s">
        <v>167</v>
      </c>
      <c r="C202" s="24" t="s">
        <v>132</v>
      </c>
      <c r="D202" s="24" t="s">
        <v>162</v>
      </c>
      <c r="E202" s="45">
        <f t="shared" si="23"/>
        <v>0</v>
      </c>
      <c r="F202" s="46">
        <f t="shared" si="24"/>
        <v>20.7</v>
      </c>
    </row>
    <row r="203" spans="1:6">
      <c r="A203">
        <v>4</v>
      </c>
      <c r="B203" s="49" t="s">
        <v>444</v>
      </c>
      <c r="C203" s="24" t="s">
        <v>132</v>
      </c>
      <c r="D203" s="24" t="s">
        <v>162</v>
      </c>
      <c r="E203" s="45">
        <f t="shared" si="23"/>
        <v>9.1999999999999993</v>
      </c>
      <c r="F203" s="46">
        <f t="shared" si="24"/>
        <v>20.7</v>
      </c>
    </row>
    <row r="204" spans="1:6">
      <c r="A204">
        <v>5</v>
      </c>
      <c r="B204" s="43" t="s">
        <v>169</v>
      </c>
      <c r="C204" s="24" t="s">
        <v>132</v>
      </c>
      <c r="D204" s="24" t="s">
        <v>162</v>
      </c>
      <c r="E204" s="45">
        <f t="shared" si="23"/>
        <v>8.1999999999999993</v>
      </c>
      <c r="F204" s="46">
        <f t="shared" si="24"/>
        <v>20.7</v>
      </c>
    </row>
    <row r="205" spans="1:6">
      <c r="A205">
        <v>6</v>
      </c>
      <c r="B205" s="43" t="s">
        <v>170</v>
      </c>
      <c r="C205" s="24" t="s">
        <v>132</v>
      </c>
      <c r="D205" s="24" t="s">
        <v>162</v>
      </c>
      <c r="E205" s="45">
        <f t="shared" si="23"/>
        <v>31.9</v>
      </c>
      <c r="F205" s="46">
        <f t="shared" si="24"/>
        <v>20.7</v>
      </c>
    </row>
    <row r="206" spans="1:6">
      <c r="A206">
        <v>7</v>
      </c>
      <c r="B206" s="43" t="s">
        <v>171</v>
      </c>
      <c r="C206" s="24" t="s">
        <v>132</v>
      </c>
      <c r="D206" s="24" t="s">
        <v>162</v>
      </c>
      <c r="E206" s="45">
        <f t="shared" si="23"/>
        <v>29.9</v>
      </c>
      <c r="F206" s="46">
        <f t="shared" si="24"/>
        <v>20.7</v>
      </c>
    </row>
    <row r="207" spans="1:6">
      <c r="A207">
        <v>8</v>
      </c>
      <c r="B207" s="49" t="s">
        <v>172</v>
      </c>
      <c r="C207" s="24" t="s">
        <v>132</v>
      </c>
      <c r="D207" s="24" t="s">
        <v>162</v>
      </c>
      <c r="E207" s="45">
        <f t="shared" si="23"/>
        <v>25.9</v>
      </c>
      <c r="F207" s="46">
        <f t="shared" si="24"/>
        <v>20.7</v>
      </c>
    </row>
    <row r="208" spans="1:6">
      <c r="A208">
        <v>9</v>
      </c>
      <c r="B208" s="43" t="s">
        <v>173</v>
      </c>
      <c r="C208" s="24" t="s">
        <v>132</v>
      </c>
      <c r="D208" s="24" t="s">
        <v>162</v>
      </c>
      <c r="E208" s="45">
        <f t="shared" si="23"/>
        <v>0</v>
      </c>
      <c r="F208" s="46">
        <f t="shared" si="24"/>
        <v>20.7</v>
      </c>
    </row>
    <row r="209" spans="1:6">
      <c r="A209">
        <v>10</v>
      </c>
      <c r="B209" s="49" t="s">
        <v>174</v>
      </c>
      <c r="C209" s="24" t="s">
        <v>132</v>
      </c>
      <c r="D209" s="24" t="s">
        <v>162</v>
      </c>
      <c r="E209" s="45">
        <f t="shared" si="23"/>
        <v>20.7</v>
      </c>
      <c r="F209" s="46">
        <f t="shared" si="24"/>
        <v>20.7</v>
      </c>
    </row>
    <row r="210" spans="1:6">
      <c r="A210">
        <v>11</v>
      </c>
      <c r="B210" s="43" t="s">
        <v>175</v>
      </c>
      <c r="C210" s="24" t="s">
        <v>132</v>
      </c>
      <c r="D210" s="24" t="s">
        <v>162</v>
      </c>
      <c r="E210" s="45">
        <f t="shared" si="23"/>
        <v>0</v>
      </c>
      <c r="F210" s="46">
        <f t="shared" si="24"/>
        <v>20.7</v>
      </c>
    </row>
    <row r="211" spans="1:6">
      <c r="A211">
        <v>12</v>
      </c>
      <c r="B211" s="50" t="s">
        <v>176</v>
      </c>
      <c r="C211" s="24" t="s">
        <v>132</v>
      </c>
      <c r="D211" s="24" t="s">
        <v>162</v>
      </c>
      <c r="E211" s="45">
        <f t="shared" si="23"/>
        <v>0</v>
      </c>
      <c r="F211" s="46">
        <f t="shared" si="24"/>
        <v>20.7</v>
      </c>
    </row>
    <row r="212" spans="1:6">
      <c r="A212">
        <v>13</v>
      </c>
      <c r="B212" s="31" t="s">
        <v>177</v>
      </c>
      <c r="C212" s="24" t="s">
        <v>132</v>
      </c>
      <c r="D212" s="24" t="s">
        <v>162</v>
      </c>
      <c r="E212" s="45">
        <f t="shared" si="23"/>
        <v>5</v>
      </c>
      <c r="F212" s="46">
        <f t="shared" si="24"/>
        <v>20.7</v>
      </c>
    </row>
    <row r="213" spans="1:6">
      <c r="A213">
        <v>14</v>
      </c>
      <c r="B213" s="49" t="s">
        <v>178</v>
      </c>
      <c r="C213" s="24" t="s">
        <v>132</v>
      </c>
      <c r="D213" s="24" t="s">
        <v>162</v>
      </c>
      <c r="E213" s="45">
        <f t="shared" si="23"/>
        <v>22.8</v>
      </c>
      <c r="F213" s="46">
        <f t="shared" si="24"/>
        <v>20.7</v>
      </c>
    </row>
    <row r="214" spans="1:6">
      <c r="A214">
        <v>15</v>
      </c>
      <c r="B214" s="43" t="s">
        <v>179</v>
      </c>
      <c r="C214" s="24" t="s">
        <v>132</v>
      </c>
      <c r="D214" s="24" t="s">
        <v>162</v>
      </c>
      <c r="E214" s="45">
        <f t="shared" si="23"/>
        <v>6.9</v>
      </c>
      <c r="F214" s="46">
        <f t="shared" si="24"/>
        <v>20.7</v>
      </c>
    </row>
    <row r="215" spans="1:6">
      <c r="A215">
        <v>16</v>
      </c>
      <c r="B215" s="43" t="s">
        <v>180</v>
      </c>
      <c r="C215" s="24" t="s">
        <v>132</v>
      </c>
      <c r="D215" s="24" t="s">
        <v>162</v>
      </c>
      <c r="E215" s="45">
        <f t="shared" si="23"/>
        <v>25.6</v>
      </c>
      <c r="F215" s="46">
        <f t="shared" si="24"/>
        <v>20.7</v>
      </c>
    </row>
    <row r="216" spans="1:6">
      <c r="A216">
        <v>1</v>
      </c>
      <c r="B216" s="31" t="s">
        <v>166</v>
      </c>
      <c r="C216" s="24" t="s">
        <v>133</v>
      </c>
      <c r="D216" s="24" t="s">
        <v>162</v>
      </c>
      <c r="E216" s="45">
        <f t="shared" ref="E216:E230" si="25">INDEX($J$2:$J$18,MATCH(A216,$A$2:$A$18,0))</f>
        <v>50</v>
      </c>
      <c r="F216" s="46">
        <f t="shared" ref="F216:F230" si="26">$J$18</f>
        <v>64.166666666666671</v>
      </c>
    </row>
    <row r="217" spans="1:6">
      <c r="A217">
        <v>2</v>
      </c>
      <c r="B217" s="43" t="s">
        <v>167</v>
      </c>
      <c r="C217" s="24" t="s">
        <v>133</v>
      </c>
      <c r="D217" s="24" t="s">
        <v>162</v>
      </c>
      <c r="E217" s="45">
        <f t="shared" si="25"/>
        <v>62.5</v>
      </c>
      <c r="F217" s="46">
        <f t="shared" si="26"/>
        <v>64.166666666666671</v>
      </c>
    </row>
    <row r="218" spans="1:6">
      <c r="A218">
        <v>4</v>
      </c>
      <c r="B218" s="49" t="s">
        <v>444</v>
      </c>
      <c r="C218" s="24" t="s">
        <v>133</v>
      </c>
      <c r="D218" s="24" t="s">
        <v>162</v>
      </c>
      <c r="E218" s="45">
        <f t="shared" si="25"/>
        <v>50</v>
      </c>
      <c r="F218" s="46">
        <f t="shared" si="26"/>
        <v>64.166666666666671</v>
      </c>
    </row>
    <row r="219" spans="1:6">
      <c r="A219">
        <v>5</v>
      </c>
      <c r="B219" s="43" t="s">
        <v>169</v>
      </c>
      <c r="C219" s="24" t="s">
        <v>133</v>
      </c>
      <c r="D219" s="24" t="s">
        <v>162</v>
      </c>
      <c r="E219" s="45">
        <f t="shared" si="25"/>
        <v>50</v>
      </c>
      <c r="F219" s="46">
        <f t="shared" si="26"/>
        <v>64.166666666666671</v>
      </c>
    </row>
    <row r="220" spans="1:6">
      <c r="A220">
        <v>6</v>
      </c>
      <c r="B220" s="43" t="s">
        <v>170</v>
      </c>
      <c r="C220" s="24" t="s">
        <v>133</v>
      </c>
      <c r="D220" s="24" t="s">
        <v>162</v>
      </c>
      <c r="E220" s="45">
        <f t="shared" si="25"/>
        <v>62.5</v>
      </c>
      <c r="F220" s="46">
        <f t="shared" si="26"/>
        <v>64.166666666666671</v>
      </c>
    </row>
    <row r="221" spans="1:6">
      <c r="A221">
        <v>7</v>
      </c>
      <c r="B221" s="43" t="s">
        <v>171</v>
      </c>
      <c r="C221" s="24" t="s">
        <v>133</v>
      </c>
      <c r="D221" s="24" t="s">
        <v>162</v>
      </c>
      <c r="E221" s="45">
        <f t="shared" si="25"/>
        <v>87.5</v>
      </c>
      <c r="F221" s="46">
        <f t="shared" si="26"/>
        <v>64.166666666666671</v>
      </c>
    </row>
    <row r="222" spans="1:6">
      <c r="A222">
        <v>8</v>
      </c>
      <c r="B222" s="49" t="s">
        <v>172</v>
      </c>
      <c r="C222" s="24" t="s">
        <v>133</v>
      </c>
      <c r="D222" s="24" t="s">
        <v>162</v>
      </c>
      <c r="E222" s="45">
        <f t="shared" si="25"/>
        <v>87.5</v>
      </c>
      <c r="F222" s="46">
        <f t="shared" si="26"/>
        <v>64.166666666666671</v>
      </c>
    </row>
    <row r="223" spans="1:6">
      <c r="A223">
        <v>9</v>
      </c>
      <c r="B223" s="43" t="s">
        <v>173</v>
      </c>
      <c r="C223" s="24" t="s">
        <v>133</v>
      </c>
      <c r="D223" s="24" t="s">
        <v>162</v>
      </c>
      <c r="E223" s="45">
        <f t="shared" si="25"/>
        <v>75</v>
      </c>
      <c r="F223" s="46">
        <f t="shared" si="26"/>
        <v>64.166666666666671</v>
      </c>
    </row>
    <row r="224" spans="1:6">
      <c r="A224">
        <v>10</v>
      </c>
      <c r="B224" s="49" t="s">
        <v>174</v>
      </c>
      <c r="C224" s="24" t="s">
        <v>133</v>
      </c>
      <c r="D224" s="24" t="s">
        <v>162</v>
      </c>
      <c r="E224" s="45">
        <f t="shared" si="25"/>
        <v>37.5</v>
      </c>
      <c r="F224" s="46">
        <f t="shared" si="26"/>
        <v>64.166666666666671</v>
      </c>
    </row>
    <row r="225" spans="1:6">
      <c r="A225">
        <v>11</v>
      </c>
      <c r="B225" s="43" t="s">
        <v>175</v>
      </c>
      <c r="C225" s="24" t="s">
        <v>133</v>
      </c>
      <c r="D225" s="24" t="s">
        <v>162</v>
      </c>
      <c r="E225" s="45">
        <f t="shared" si="25"/>
        <v>62.5</v>
      </c>
      <c r="F225" s="46">
        <f t="shared" si="26"/>
        <v>64.166666666666671</v>
      </c>
    </row>
    <row r="226" spans="1:6">
      <c r="A226">
        <v>12</v>
      </c>
      <c r="B226" s="50" t="s">
        <v>176</v>
      </c>
      <c r="C226" s="24" t="s">
        <v>133</v>
      </c>
      <c r="D226" s="24" t="s">
        <v>162</v>
      </c>
      <c r="E226" s="45">
        <f t="shared" si="25"/>
        <v>62.5</v>
      </c>
      <c r="F226" s="46">
        <f t="shared" si="26"/>
        <v>64.166666666666671</v>
      </c>
    </row>
    <row r="227" spans="1:6">
      <c r="A227">
        <v>13</v>
      </c>
      <c r="B227" s="31" t="s">
        <v>177</v>
      </c>
      <c r="C227" s="24" t="s">
        <v>133</v>
      </c>
      <c r="D227" s="24" t="s">
        <v>162</v>
      </c>
      <c r="E227" s="45">
        <f t="shared" si="25"/>
        <v>75</v>
      </c>
      <c r="F227" s="46">
        <f t="shared" si="26"/>
        <v>64.166666666666671</v>
      </c>
    </row>
    <row r="228" spans="1:6">
      <c r="A228">
        <v>14</v>
      </c>
      <c r="B228" s="49" t="s">
        <v>178</v>
      </c>
      <c r="C228" s="24" t="s">
        <v>133</v>
      </c>
      <c r="D228" s="24" t="s">
        <v>162</v>
      </c>
      <c r="E228" s="45">
        <f t="shared" si="25"/>
        <v>50</v>
      </c>
      <c r="F228" s="46">
        <f t="shared" si="26"/>
        <v>64.166666666666671</v>
      </c>
    </row>
    <row r="229" spans="1:6">
      <c r="A229">
        <v>15</v>
      </c>
      <c r="B229" s="43" t="s">
        <v>179</v>
      </c>
      <c r="C229" s="24" t="s">
        <v>133</v>
      </c>
      <c r="D229" s="24" t="s">
        <v>162</v>
      </c>
      <c r="E229" s="45">
        <f t="shared" si="25"/>
        <v>75</v>
      </c>
      <c r="F229" s="46">
        <f t="shared" si="26"/>
        <v>64.166666666666671</v>
      </c>
    </row>
    <row r="230" spans="1:6">
      <c r="A230">
        <v>16</v>
      </c>
      <c r="B230" s="43" t="s">
        <v>180</v>
      </c>
      <c r="C230" s="24" t="s">
        <v>133</v>
      </c>
      <c r="D230" s="24" t="s">
        <v>162</v>
      </c>
      <c r="E230" s="45">
        <f t="shared" si="25"/>
        <v>75</v>
      </c>
      <c r="F230" s="46">
        <f t="shared" si="26"/>
        <v>64.166666666666671</v>
      </c>
    </row>
    <row r="231" spans="1:6">
      <c r="A231">
        <v>1</v>
      </c>
      <c r="B231" s="43" t="s">
        <v>166</v>
      </c>
      <c r="C231" s="44" t="s">
        <v>248</v>
      </c>
      <c r="D231" t="s">
        <v>163</v>
      </c>
      <c r="E231" s="45">
        <f t="shared" ref="E231:E245" si="27">INDEX($H$2:$H$18,MATCH(A231,$A$2:$A$18,0))</f>
        <v>0</v>
      </c>
      <c r="F231" s="46">
        <f t="shared" ref="F231:F245" si="28">$H$18</f>
        <v>55.55555555555555</v>
      </c>
    </row>
    <row r="232" spans="1:6">
      <c r="A232">
        <v>2</v>
      </c>
      <c r="B232" s="43" t="s">
        <v>167</v>
      </c>
      <c r="C232" s="44" t="s">
        <v>248</v>
      </c>
      <c r="D232" t="s">
        <v>163</v>
      </c>
      <c r="E232" s="45">
        <f t="shared" si="27"/>
        <v>100</v>
      </c>
      <c r="F232" s="46">
        <f t="shared" si="28"/>
        <v>55.55555555555555</v>
      </c>
    </row>
    <row r="233" spans="1:6">
      <c r="A233">
        <v>4</v>
      </c>
      <c r="B233" s="43" t="s">
        <v>444</v>
      </c>
      <c r="C233" s="44" t="s">
        <v>248</v>
      </c>
      <c r="D233" t="s">
        <v>163</v>
      </c>
      <c r="E233" s="45">
        <f t="shared" si="27"/>
        <v>100</v>
      </c>
      <c r="F233" s="46">
        <f t="shared" si="28"/>
        <v>55.55555555555555</v>
      </c>
    </row>
    <row r="234" spans="1:6">
      <c r="A234">
        <v>5</v>
      </c>
      <c r="B234" s="43" t="s">
        <v>169</v>
      </c>
      <c r="C234" s="44" t="s">
        <v>248</v>
      </c>
      <c r="D234" t="s">
        <v>163</v>
      </c>
      <c r="E234" s="45">
        <f t="shared" si="27"/>
        <v>66.666666666666657</v>
      </c>
      <c r="F234" s="46">
        <f t="shared" si="28"/>
        <v>55.55555555555555</v>
      </c>
    </row>
    <row r="235" spans="1:6">
      <c r="A235">
        <v>6</v>
      </c>
      <c r="B235" s="43" t="s">
        <v>170</v>
      </c>
      <c r="C235" s="44" t="s">
        <v>248</v>
      </c>
      <c r="D235" t="s">
        <v>163</v>
      </c>
      <c r="E235" s="45">
        <f t="shared" si="27"/>
        <v>100</v>
      </c>
      <c r="F235" s="46">
        <f t="shared" si="28"/>
        <v>55.55555555555555</v>
      </c>
    </row>
    <row r="236" spans="1:6">
      <c r="A236">
        <v>7</v>
      </c>
      <c r="B236" s="43" t="s">
        <v>171</v>
      </c>
      <c r="C236" s="44" t="s">
        <v>248</v>
      </c>
      <c r="D236" t="s">
        <v>163</v>
      </c>
      <c r="E236" s="45">
        <f t="shared" si="27"/>
        <v>33.333333333333329</v>
      </c>
      <c r="F236" s="46">
        <f t="shared" si="28"/>
        <v>55.55555555555555</v>
      </c>
    </row>
    <row r="237" spans="1:6">
      <c r="A237">
        <v>8</v>
      </c>
      <c r="B237" s="43" t="s">
        <v>172</v>
      </c>
      <c r="C237" s="44" t="s">
        <v>248</v>
      </c>
      <c r="D237" t="s">
        <v>163</v>
      </c>
      <c r="E237" s="45">
        <f t="shared" si="27"/>
        <v>66.666666666666657</v>
      </c>
      <c r="F237" s="46">
        <f t="shared" si="28"/>
        <v>55.55555555555555</v>
      </c>
    </row>
    <row r="238" spans="1:6">
      <c r="A238">
        <v>9</v>
      </c>
      <c r="B238" s="43" t="s">
        <v>173</v>
      </c>
      <c r="C238" s="44" t="s">
        <v>248</v>
      </c>
      <c r="D238" t="s">
        <v>163</v>
      </c>
      <c r="E238" s="45">
        <f t="shared" si="27"/>
        <v>33.333333333333329</v>
      </c>
      <c r="F238" s="46">
        <f t="shared" si="28"/>
        <v>55.55555555555555</v>
      </c>
    </row>
    <row r="239" spans="1:6">
      <c r="A239">
        <v>10</v>
      </c>
      <c r="B239" s="43" t="s">
        <v>174</v>
      </c>
      <c r="C239" s="44" t="s">
        <v>248</v>
      </c>
      <c r="D239" t="s">
        <v>163</v>
      </c>
      <c r="E239" s="45">
        <f t="shared" si="27"/>
        <v>33.333333333333329</v>
      </c>
      <c r="F239" s="46">
        <f t="shared" si="28"/>
        <v>55.55555555555555</v>
      </c>
    </row>
    <row r="240" spans="1:6">
      <c r="A240">
        <v>11</v>
      </c>
      <c r="B240" s="43" t="s">
        <v>175</v>
      </c>
      <c r="C240" s="44" t="s">
        <v>248</v>
      </c>
      <c r="D240" t="s">
        <v>163</v>
      </c>
      <c r="E240" s="45">
        <f t="shared" si="27"/>
        <v>33.333333333333329</v>
      </c>
      <c r="F240" s="46">
        <f t="shared" si="28"/>
        <v>55.55555555555555</v>
      </c>
    </row>
    <row r="241" spans="1:6">
      <c r="A241">
        <v>12</v>
      </c>
      <c r="B241" s="43" t="s">
        <v>176</v>
      </c>
      <c r="C241" s="44" t="s">
        <v>248</v>
      </c>
      <c r="D241" t="s">
        <v>163</v>
      </c>
      <c r="E241" s="45">
        <f t="shared" si="27"/>
        <v>0</v>
      </c>
      <c r="F241" s="46">
        <f t="shared" si="28"/>
        <v>55.55555555555555</v>
      </c>
    </row>
    <row r="242" spans="1:6">
      <c r="A242">
        <v>13</v>
      </c>
      <c r="B242" s="43" t="s">
        <v>177</v>
      </c>
      <c r="C242" s="44" t="s">
        <v>248</v>
      </c>
      <c r="D242" t="s">
        <v>163</v>
      </c>
      <c r="E242" s="45">
        <f t="shared" si="27"/>
        <v>100</v>
      </c>
      <c r="F242" s="46">
        <f t="shared" si="28"/>
        <v>55.55555555555555</v>
      </c>
    </row>
    <row r="243" spans="1:6">
      <c r="A243">
        <v>14</v>
      </c>
      <c r="B243" s="43" t="s">
        <v>178</v>
      </c>
      <c r="C243" s="44" t="s">
        <v>248</v>
      </c>
      <c r="D243" t="s">
        <v>163</v>
      </c>
      <c r="E243" s="45">
        <f t="shared" si="27"/>
        <v>33.333333333333329</v>
      </c>
      <c r="F243" s="46">
        <f t="shared" si="28"/>
        <v>55.55555555555555</v>
      </c>
    </row>
    <row r="244" spans="1:6">
      <c r="A244">
        <v>15</v>
      </c>
      <c r="B244" s="43" t="s">
        <v>179</v>
      </c>
      <c r="C244" s="44" t="s">
        <v>248</v>
      </c>
      <c r="D244" t="s">
        <v>163</v>
      </c>
      <c r="E244" s="45">
        <f t="shared" si="27"/>
        <v>33.333333333333329</v>
      </c>
      <c r="F244" s="46">
        <f t="shared" si="28"/>
        <v>55.55555555555555</v>
      </c>
    </row>
    <row r="245" spans="1:6">
      <c r="A245">
        <v>16</v>
      </c>
      <c r="B245" s="43" t="s">
        <v>180</v>
      </c>
      <c r="C245" s="44" t="s">
        <v>248</v>
      </c>
      <c r="D245" t="s">
        <v>163</v>
      </c>
      <c r="E245" s="45">
        <f t="shared" si="27"/>
        <v>100</v>
      </c>
      <c r="F245" s="46">
        <f t="shared" si="28"/>
        <v>55.55555555555555</v>
      </c>
    </row>
    <row r="246" spans="1:6">
      <c r="A246">
        <v>1</v>
      </c>
      <c r="B246" s="43" t="s">
        <v>166</v>
      </c>
      <c r="C246" s="44" t="s">
        <v>511</v>
      </c>
      <c r="D246" t="s">
        <v>163</v>
      </c>
      <c r="E246" s="45">
        <f t="shared" ref="E246:E260" si="29">INDEX($N$2:$N$18,MATCH(A246,$A$2:$A$18,0))</f>
        <v>100</v>
      </c>
      <c r="F246" s="46">
        <f t="shared" ref="F246:F260" si="30">$N$18</f>
        <v>93.333333333333329</v>
      </c>
    </row>
    <row r="247" spans="1:6">
      <c r="A247">
        <v>2</v>
      </c>
      <c r="B247" s="43" t="s">
        <v>167</v>
      </c>
      <c r="C247" s="44" t="s">
        <v>511</v>
      </c>
      <c r="D247" t="s">
        <v>163</v>
      </c>
      <c r="E247" s="45">
        <f t="shared" si="29"/>
        <v>100</v>
      </c>
      <c r="F247" s="46">
        <f t="shared" si="30"/>
        <v>93.333333333333329</v>
      </c>
    </row>
    <row r="248" spans="1:6">
      <c r="A248">
        <v>4</v>
      </c>
      <c r="B248" s="43" t="s">
        <v>444</v>
      </c>
      <c r="C248" s="44" t="s">
        <v>511</v>
      </c>
      <c r="D248" t="s">
        <v>163</v>
      </c>
      <c r="E248" s="45">
        <f t="shared" si="29"/>
        <v>0</v>
      </c>
      <c r="F248" s="46">
        <f t="shared" si="30"/>
        <v>93.333333333333329</v>
      </c>
    </row>
    <row r="249" spans="1:6">
      <c r="A249">
        <v>5</v>
      </c>
      <c r="B249" s="43" t="s">
        <v>169</v>
      </c>
      <c r="C249" s="44" t="s">
        <v>511</v>
      </c>
      <c r="D249" t="s">
        <v>163</v>
      </c>
      <c r="E249" s="45">
        <f t="shared" si="29"/>
        <v>100</v>
      </c>
      <c r="F249" s="46">
        <f t="shared" si="30"/>
        <v>93.333333333333329</v>
      </c>
    </row>
    <row r="250" spans="1:6">
      <c r="A250">
        <v>6</v>
      </c>
      <c r="B250" s="43" t="s">
        <v>170</v>
      </c>
      <c r="C250" s="44" t="s">
        <v>511</v>
      </c>
      <c r="D250" t="s">
        <v>163</v>
      </c>
      <c r="E250" s="45">
        <f t="shared" si="29"/>
        <v>100</v>
      </c>
      <c r="F250" s="46">
        <f t="shared" si="30"/>
        <v>93.333333333333329</v>
      </c>
    </row>
    <row r="251" spans="1:6">
      <c r="A251">
        <v>7</v>
      </c>
      <c r="B251" s="43" t="s">
        <v>171</v>
      </c>
      <c r="C251" s="44" t="s">
        <v>511</v>
      </c>
      <c r="D251" t="s">
        <v>163</v>
      </c>
      <c r="E251" s="45">
        <f t="shared" si="29"/>
        <v>100</v>
      </c>
      <c r="F251" s="46">
        <f t="shared" si="30"/>
        <v>93.333333333333329</v>
      </c>
    </row>
    <row r="252" spans="1:6">
      <c r="A252">
        <v>8</v>
      </c>
      <c r="B252" s="43" t="s">
        <v>172</v>
      </c>
      <c r="C252" s="44" t="s">
        <v>511</v>
      </c>
      <c r="D252" t="s">
        <v>163</v>
      </c>
      <c r="E252" s="45">
        <f t="shared" si="29"/>
        <v>100</v>
      </c>
      <c r="F252" s="46">
        <f t="shared" si="30"/>
        <v>93.333333333333329</v>
      </c>
    </row>
    <row r="253" spans="1:6">
      <c r="A253">
        <v>9</v>
      </c>
      <c r="B253" s="43" t="s">
        <v>173</v>
      </c>
      <c r="C253" s="44" t="s">
        <v>511</v>
      </c>
      <c r="D253" t="s">
        <v>163</v>
      </c>
      <c r="E253" s="45">
        <f t="shared" si="29"/>
        <v>100</v>
      </c>
      <c r="F253" s="46">
        <f t="shared" si="30"/>
        <v>93.333333333333329</v>
      </c>
    </row>
    <row r="254" spans="1:6">
      <c r="A254">
        <v>10</v>
      </c>
      <c r="B254" s="43" t="s">
        <v>174</v>
      </c>
      <c r="C254" s="44" t="s">
        <v>511</v>
      </c>
      <c r="D254" t="s">
        <v>163</v>
      </c>
      <c r="E254" s="45">
        <f t="shared" si="29"/>
        <v>100</v>
      </c>
      <c r="F254" s="46">
        <f t="shared" si="30"/>
        <v>93.333333333333329</v>
      </c>
    </row>
    <row r="255" spans="1:6">
      <c r="A255">
        <v>11</v>
      </c>
      <c r="B255" s="43" t="s">
        <v>175</v>
      </c>
      <c r="C255" s="44" t="s">
        <v>511</v>
      </c>
      <c r="D255" t="s">
        <v>163</v>
      </c>
      <c r="E255" s="45">
        <f t="shared" si="29"/>
        <v>100</v>
      </c>
      <c r="F255" s="46">
        <f t="shared" si="30"/>
        <v>93.333333333333329</v>
      </c>
    </row>
    <row r="256" spans="1:6">
      <c r="A256">
        <v>12</v>
      </c>
      <c r="B256" s="43" t="s">
        <v>176</v>
      </c>
      <c r="C256" s="44" t="s">
        <v>511</v>
      </c>
      <c r="D256" t="s">
        <v>163</v>
      </c>
      <c r="E256" s="45">
        <f t="shared" si="29"/>
        <v>100</v>
      </c>
      <c r="F256" s="46">
        <f t="shared" si="30"/>
        <v>93.333333333333329</v>
      </c>
    </row>
    <row r="257" spans="1:6">
      <c r="A257">
        <v>13</v>
      </c>
      <c r="B257" s="43" t="s">
        <v>177</v>
      </c>
      <c r="C257" s="44" t="s">
        <v>511</v>
      </c>
      <c r="D257" t="s">
        <v>163</v>
      </c>
      <c r="E257" s="45">
        <f t="shared" si="29"/>
        <v>100</v>
      </c>
      <c r="F257" s="46">
        <f t="shared" si="30"/>
        <v>93.333333333333329</v>
      </c>
    </row>
    <row r="258" spans="1:6">
      <c r="A258">
        <v>14</v>
      </c>
      <c r="B258" s="43" t="s">
        <v>178</v>
      </c>
      <c r="C258" s="44" t="s">
        <v>511</v>
      </c>
      <c r="D258" t="s">
        <v>163</v>
      </c>
      <c r="E258" s="45">
        <f t="shared" si="29"/>
        <v>100</v>
      </c>
      <c r="F258" s="46">
        <f t="shared" si="30"/>
        <v>93.333333333333329</v>
      </c>
    </row>
    <row r="259" spans="1:6">
      <c r="A259">
        <v>15</v>
      </c>
      <c r="B259" s="43" t="s">
        <v>179</v>
      </c>
      <c r="C259" s="44" t="s">
        <v>511</v>
      </c>
      <c r="D259" t="s">
        <v>163</v>
      </c>
      <c r="E259" s="45">
        <f t="shared" si="29"/>
        <v>100</v>
      </c>
      <c r="F259" s="46">
        <f t="shared" si="30"/>
        <v>93.333333333333329</v>
      </c>
    </row>
    <row r="260" spans="1:6">
      <c r="A260">
        <v>16</v>
      </c>
      <c r="B260" s="43" t="s">
        <v>180</v>
      </c>
      <c r="C260" s="44" t="s">
        <v>511</v>
      </c>
      <c r="D260" t="s">
        <v>163</v>
      </c>
      <c r="E260" s="45">
        <f t="shared" si="29"/>
        <v>100</v>
      </c>
      <c r="F260" s="46">
        <f t="shared" si="30"/>
        <v>93.333333333333329</v>
      </c>
    </row>
    <row r="261" spans="1:6">
      <c r="A261" s="151">
        <v>9</v>
      </c>
      <c r="B261" s="152" t="s">
        <v>173</v>
      </c>
      <c r="C261" s="44" t="s">
        <v>268</v>
      </c>
      <c r="D261" t="s">
        <v>163</v>
      </c>
      <c r="E261" s="45">
        <f t="shared" ref="E261:E275" si="31">INDEX($M$2:$M$18,MATCH(A261,$A$2:$A$18,0))</f>
        <v>100</v>
      </c>
      <c r="F261" s="46">
        <f t="shared" ref="F261:F275" si="32">$M$18</f>
        <v>83.333333333333343</v>
      </c>
    </row>
    <row r="262" spans="1:6">
      <c r="A262">
        <v>1</v>
      </c>
      <c r="B262" s="43" t="s">
        <v>166</v>
      </c>
      <c r="C262" s="44" t="s">
        <v>268</v>
      </c>
      <c r="D262" t="s">
        <v>163</v>
      </c>
      <c r="E262" s="45">
        <f t="shared" si="31"/>
        <v>50</v>
      </c>
      <c r="F262" s="46">
        <f t="shared" si="32"/>
        <v>83.333333333333343</v>
      </c>
    </row>
    <row r="263" spans="1:6">
      <c r="A263">
        <v>2</v>
      </c>
      <c r="B263" s="43" t="s">
        <v>167</v>
      </c>
      <c r="C263" s="44" t="s">
        <v>268</v>
      </c>
      <c r="D263" t="s">
        <v>163</v>
      </c>
      <c r="E263" s="45">
        <f t="shared" si="31"/>
        <v>100</v>
      </c>
      <c r="F263" s="46">
        <f t="shared" si="32"/>
        <v>83.333333333333343</v>
      </c>
    </row>
    <row r="264" spans="1:6">
      <c r="A264">
        <v>4</v>
      </c>
      <c r="B264" s="43" t="s">
        <v>444</v>
      </c>
      <c r="C264" s="44" t="s">
        <v>268</v>
      </c>
      <c r="D264" t="s">
        <v>163</v>
      </c>
      <c r="E264" s="45">
        <f t="shared" si="31"/>
        <v>100</v>
      </c>
      <c r="F264" s="46">
        <f t="shared" si="32"/>
        <v>83.333333333333343</v>
      </c>
    </row>
    <row r="265" spans="1:6">
      <c r="A265">
        <v>5</v>
      </c>
      <c r="B265" s="43" t="s">
        <v>169</v>
      </c>
      <c r="C265" s="44" t="s">
        <v>268</v>
      </c>
      <c r="D265" t="s">
        <v>163</v>
      </c>
      <c r="E265" s="45">
        <f t="shared" si="31"/>
        <v>100</v>
      </c>
      <c r="F265" s="46">
        <f t="shared" si="32"/>
        <v>83.333333333333343</v>
      </c>
    </row>
    <row r="266" spans="1:6">
      <c r="A266">
        <v>6</v>
      </c>
      <c r="B266" s="43" t="s">
        <v>170</v>
      </c>
      <c r="C266" s="44" t="s">
        <v>268</v>
      </c>
      <c r="D266" t="s">
        <v>163</v>
      </c>
      <c r="E266" s="45">
        <f t="shared" si="31"/>
        <v>100</v>
      </c>
      <c r="F266" s="46">
        <f t="shared" si="32"/>
        <v>83.333333333333343</v>
      </c>
    </row>
    <row r="267" spans="1:6">
      <c r="A267">
        <v>7</v>
      </c>
      <c r="B267" s="43" t="s">
        <v>171</v>
      </c>
      <c r="C267" s="44" t="s">
        <v>268</v>
      </c>
      <c r="D267" t="s">
        <v>163</v>
      </c>
      <c r="E267" s="45">
        <f t="shared" si="31"/>
        <v>100</v>
      </c>
      <c r="F267" s="46">
        <f t="shared" si="32"/>
        <v>83.333333333333343</v>
      </c>
    </row>
    <row r="268" spans="1:6">
      <c r="A268">
        <v>8</v>
      </c>
      <c r="B268" s="43" t="s">
        <v>172</v>
      </c>
      <c r="C268" s="44" t="s">
        <v>268</v>
      </c>
      <c r="D268" t="s">
        <v>163</v>
      </c>
      <c r="E268" s="45">
        <f t="shared" si="31"/>
        <v>50</v>
      </c>
      <c r="F268" s="46">
        <f t="shared" si="32"/>
        <v>83.333333333333343</v>
      </c>
    </row>
    <row r="269" spans="1:6">
      <c r="A269">
        <v>10</v>
      </c>
      <c r="B269" s="43" t="s">
        <v>174</v>
      </c>
      <c r="C269" s="44" t="s">
        <v>268</v>
      </c>
      <c r="D269" t="s">
        <v>163</v>
      </c>
      <c r="E269" s="45">
        <f t="shared" si="31"/>
        <v>50</v>
      </c>
      <c r="F269" s="46">
        <f t="shared" si="32"/>
        <v>83.333333333333343</v>
      </c>
    </row>
    <row r="270" spans="1:6">
      <c r="A270">
        <v>11</v>
      </c>
      <c r="B270" s="43" t="s">
        <v>175</v>
      </c>
      <c r="C270" s="44" t="s">
        <v>268</v>
      </c>
      <c r="D270" t="s">
        <v>163</v>
      </c>
      <c r="E270" s="45">
        <f t="shared" si="31"/>
        <v>100</v>
      </c>
      <c r="F270" s="46">
        <f t="shared" si="32"/>
        <v>83.333333333333343</v>
      </c>
    </row>
    <row r="271" spans="1:6">
      <c r="A271">
        <v>12</v>
      </c>
      <c r="B271" s="43" t="s">
        <v>176</v>
      </c>
      <c r="C271" s="44" t="s">
        <v>268</v>
      </c>
      <c r="D271" t="s">
        <v>163</v>
      </c>
      <c r="E271" s="45">
        <f t="shared" si="31"/>
        <v>50</v>
      </c>
      <c r="F271" s="46">
        <f t="shared" si="32"/>
        <v>83.333333333333343</v>
      </c>
    </row>
    <row r="272" spans="1:6">
      <c r="A272">
        <v>13</v>
      </c>
      <c r="B272" s="43" t="s">
        <v>177</v>
      </c>
      <c r="C272" s="44" t="s">
        <v>268</v>
      </c>
      <c r="D272" t="s">
        <v>163</v>
      </c>
      <c r="E272" s="45">
        <f t="shared" si="31"/>
        <v>100</v>
      </c>
      <c r="F272" s="46">
        <f t="shared" si="32"/>
        <v>83.333333333333343</v>
      </c>
    </row>
    <row r="273" spans="1:6">
      <c r="A273">
        <v>14</v>
      </c>
      <c r="B273" s="43" t="s">
        <v>178</v>
      </c>
      <c r="C273" s="44" t="s">
        <v>268</v>
      </c>
      <c r="D273" t="s">
        <v>163</v>
      </c>
      <c r="E273" s="45">
        <f t="shared" si="31"/>
        <v>50</v>
      </c>
      <c r="F273" s="46">
        <f t="shared" si="32"/>
        <v>83.333333333333343</v>
      </c>
    </row>
    <row r="274" spans="1:6">
      <c r="A274">
        <v>15</v>
      </c>
      <c r="B274" s="43" t="s">
        <v>179</v>
      </c>
      <c r="C274" s="44" t="s">
        <v>268</v>
      </c>
      <c r="D274" t="s">
        <v>163</v>
      </c>
      <c r="E274" s="45">
        <f t="shared" si="31"/>
        <v>100</v>
      </c>
      <c r="F274" s="46">
        <f t="shared" si="32"/>
        <v>83.333333333333343</v>
      </c>
    </row>
    <row r="275" spans="1:6">
      <c r="A275">
        <v>16</v>
      </c>
      <c r="B275" s="43" t="s">
        <v>180</v>
      </c>
      <c r="C275" s="44" t="s">
        <v>268</v>
      </c>
      <c r="D275" t="s">
        <v>163</v>
      </c>
      <c r="E275" s="45">
        <f t="shared" si="31"/>
        <v>100</v>
      </c>
      <c r="F275" s="46">
        <f t="shared" si="32"/>
        <v>83.333333333333343</v>
      </c>
    </row>
    <row r="276" spans="1:6">
      <c r="A276">
        <v>1</v>
      </c>
      <c r="B276" s="43" t="s">
        <v>166</v>
      </c>
      <c r="C276" s="44" t="s">
        <v>345</v>
      </c>
      <c r="D276" t="s">
        <v>163</v>
      </c>
      <c r="E276" s="45">
        <f t="shared" ref="E276:E290" si="33">INDEX($P$2:$P$18,MATCH(A276,$A$2:$A$18,0))</f>
        <v>14</v>
      </c>
      <c r="F276" s="41">
        <v>15</v>
      </c>
    </row>
    <row r="277" spans="1:6">
      <c r="A277">
        <v>2</v>
      </c>
      <c r="B277" s="43" t="s">
        <v>167</v>
      </c>
      <c r="C277" s="44" t="s">
        <v>345</v>
      </c>
      <c r="D277" t="s">
        <v>163</v>
      </c>
      <c r="E277" s="45">
        <f t="shared" si="33"/>
        <v>15</v>
      </c>
      <c r="F277" s="41">
        <v>15</v>
      </c>
    </row>
    <row r="278" spans="1:6">
      <c r="A278">
        <v>4</v>
      </c>
      <c r="B278" s="43" t="s">
        <v>444</v>
      </c>
      <c r="C278" s="44" t="s">
        <v>345</v>
      </c>
      <c r="D278" t="s">
        <v>163</v>
      </c>
      <c r="E278" s="45">
        <f t="shared" si="33"/>
        <v>15</v>
      </c>
      <c r="F278" s="41">
        <v>15</v>
      </c>
    </row>
    <row r="279" spans="1:6">
      <c r="A279">
        <v>5</v>
      </c>
      <c r="B279" s="43" t="s">
        <v>169</v>
      </c>
      <c r="C279" s="44" t="s">
        <v>345</v>
      </c>
      <c r="D279" t="s">
        <v>163</v>
      </c>
      <c r="E279" s="45">
        <f t="shared" si="33"/>
        <v>15</v>
      </c>
      <c r="F279" s="41">
        <v>15</v>
      </c>
    </row>
    <row r="280" spans="1:6">
      <c r="A280">
        <v>6</v>
      </c>
      <c r="B280" s="43" t="s">
        <v>170</v>
      </c>
      <c r="C280" s="44" t="s">
        <v>345</v>
      </c>
      <c r="D280" t="s">
        <v>163</v>
      </c>
      <c r="E280" s="45">
        <f t="shared" si="33"/>
        <v>15</v>
      </c>
      <c r="F280" s="41">
        <v>15</v>
      </c>
    </row>
    <row r="281" spans="1:6">
      <c r="A281">
        <v>7</v>
      </c>
      <c r="B281" s="43" t="s">
        <v>171</v>
      </c>
      <c r="C281" s="44" t="s">
        <v>345</v>
      </c>
      <c r="D281" t="s">
        <v>163</v>
      </c>
      <c r="E281" s="45">
        <f t="shared" si="33"/>
        <v>14</v>
      </c>
      <c r="F281" s="41">
        <v>15</v>
      </c>
    </row>
    <row r="282" spans="1:6">
      <c r="A282">
        <v>8</v>
      </c>
      <c r="B282" s="43" t="s">
        <v>172</v>
      </c>
      <c r="C282" s="44" t="s">
        <v>345</v>
      </c>
      <c r="D282" t="s">
        <v>163</v>
      </c>
      <c r="E282" s="45">
        <f t="shared" si="33"/>
        <v>14</v>
      </c>
      <c r="F282" s="41">
        <v>15</v>
      </c>
    </row>
    <row r="283" spans="1:6">
      <c r="A283">
        <v>9</v>
      </c>
      <c r="B283" s="43" t="s">
        <v>173</v>
      </c>
      <c r="C283" s="44" t="s">
        <v>345</v>
      </c>
      <c r="D283" t="s">
        <v>163</v>
      </c>
      <c r="E283" s="45">
        <f t="shared" si="33"/>
        <v>16</v>
      </c>
      <c r="F283" s="41">
        <v>15</v>
      </c>
    </row>
    <row r="284" spans="1:6">
      <c r="A284">
        <v>10</v>
      </c>
      <c r="B284" s="43" t="s">
        <v>174</v>
      </c>
      <c r="C284" s="44" t="s">
        <v>345</v>
      </c>
      <c r="D284" t="s">
        <v>163</v>
      </c>
      <c r="E284" s="45">
        <f t="shared" si="33"/>
        <v>15</v>
      </c>
      <c r="F284" s="41">
        <v>15</v>
      </c>
    </row>
    <row r="285" spans="1:6">
      <c r="A285">
        <v>11</v>
      </c>
      <c r="B285" s="43" t="s">
        <v>175</v>
      </c>
      <c r="C285" s="44" t="s">
        <v>345</v>
      </c>
      <c r="D285" t="s">
        <v>163</v>
      </c>
      <c r="E285" s="45">
        <f t="shared" si="33"/>
        <v>14</v>
      </c>
      <c r="F285" s="41">
        <v>15</v>
      </c>
    </row>
    <row r="286" spans="1:6">
      <c r="A286">
        <v>12</v>
      </c>
      <c r="B286" s="43" t="s">
        <v>176</v>
      </c>
      <c r="C286" s="44" t="s">
        <v>345</v>
      </c>
      <c r="D286" t="s">
        <v>163</v>
      </c>
      <c r="E286" s="45">
        <f t="shared" si="33"/>
        <v>15</v>
      </c>
      <c r="F286" s="41">
        <v>15</v>
      </c>
    </row>
    <row r="287" spans="1:6">
      <c r="A287">
        <v>13</v>
      </c>
      <c r="B287" s="43" t="s">
        <v>177</v>
      </c>
      <c r="C287" s="44" t="s">
        <v>345</v>
      </c>
      <c r="D287" t="s">
        <v>163</v>
      </c>
      <c r="E287" s="45">
        <f t="shared" si="33"/>
        <v>15</v>
      </c>
      <c r="F287" s="41">
        <v>15</v>
      </c>
    </row>
    <row r="288" spans="1:6">
      <c r="A288">
        <v>14</v>
      </c>
      <c r="B288" s="43" t="s">
        <v>178</v>
      </c>
      <c r="C288" s="44" t="s">
        <v>345</v>
      </c>
      <c r="D288" t="s">
        <v>163</v>
      </c>
      <c r="E288" s="45">
        <f t="shared" si="33"/>
        <v>14</v>
      </c>
      <c r="F288" s="41">
        <v>15</v>
      </c>
    </row>
    <row r="289" spans="1:6">
      <c r="A289">
        <v>15</v>
      </c>
      <c r="B289" s="43" t="s">
        <v>179</v>
      </c>
      <c r="C289" s="44" t="s">
        <v>345</v>
      </c>
      <c r="D289" t="s">
        <v>163</v>
      </c>
      <c r="E289" s="45">
        <f t="shared" si="33"/>
        <v>15</v>
      </c>
      <c r="F289" s="41">
        <v>15</v>
      </c>
    </row>
    <row r="290" spans="1:6">
      <c r="A290">
        <v>16</v>
      </c>
      <c r="B290" s="43" t="s">
        <v>180</v>
      </c>
      <c r="C290" s="44" t="s">
        <v>345</v>
      </c>
      <c r="D290" t="s">
        <v>163</v>
      </c>
      <c r="E290" s="45">
        <f t="shared" si="33"/>
        <v>16</v>
      </c>
      <c r="F290" s="41">
        <v>15</v>
      </c>
    </row>
    <row r="291" spans="1:6">
      <c r="A291">
        <v>1</v>
      </c>
      <c r="B291" s="43" t="s">
        <v>166</v>
      </c>
      <c r="C291" s="44" t="s">
        <v>311</v>
      </c>
      <c r="D291" t="s">
        <v>163</v>
      </c>
      <c r="E291" s="45">
        <f t="shared" ref="E291:E305" si="34">INDEX($L$2:$L$18,MATCH(A291,$A$2:$A$18,0))</f>
        <v>100</v>
      </c>
      <c r="F291" s="47">
        <f t="shared" ref="F291:F305" si="35">$L$18</f>
        <v>70</v>
      </c>
    </row>
    <row r="292" spans="1:6">
      <c r="A292">
        <v>2</v>
      </c>
      <c r="B292" s="43" t="s">
        <v>167</v>
      </c>
      <c r="C292" s="44" t="s">
        <v>311</v>
      </c>
      <c r="D292" t="s">
        <v>163</v>
      </c>
      <c r="E292" s="45">
        <f t="shared" si="34"/>
        <v>50</v>
      </c>
      <c r="F292" s="47">
        <f t="shared" si="35"/>
        <v>70</v>
      </c>
    </row>
    <row r="293" spans="1:6">
      <c r="A293">
        <v>4</v>
      </c>
      <c r="B293" s="43" t="s">
        <v>444</v>
      </c>
      <c r="C293" s="44" t="s">
        <v>311</v>
      </c>
      <c r="D293" t="s">
        <v>163</v>
      </c>
      <c r="E293" s="45">
        <f t="shared" si="34"/>
        <v>100</v>
      </c>
      <c r="F293" s="47">
        <f t="shared" si="35"/>
        <v>70</v>
      </c>
    </row>
    <row r="294" spans="1:6">
      <c r="A294">
        <v>5</v>
      </c>
      <c r="B294" s="43" t="s">
        <v>169</v>
      </c>
      <c r="C294" s="44" t="s">
        <v>311</v>
      </c>
      <c r="D294" t="s">
        <v>163</v>
      </c>
      <c r="E294" s="45">
        <f t="shared" si="34"/>
        <v>100</v>
      </c>
      <c r="F294" s="47">
        <f t="shared" si="35"/>
        <v>70</v>
      </c>
    </row>
    <row r="295" spans="1:6">
      <c r="A295">
        <v>6</v>
      </c>
      <c r="B295" s="43" t="s">
        <v>170</v>
      </c>
      <c r="C295" s="44" t="s">
        <v>311</v>
      </c>
      <c r="D295" t="s">
        <v>163</v>
      </c>
      <c r="E295" s="45">
        <f t="shared" si="34"/>
        <v>50</v>
      </c>
      <c r="F295" s="47">
        <f t="shared" si="35"/>
        <v>70</v>
      </c>
    </row>
    <row r="296" spans="1:6">
      <c r="A296">
        <v>7</v>
      </c>
      <c r="B296" s="43" t="s">
        <v>171</v>
      </c>
      <c r="C296" s="44" t="s">
        <v>311</v>
      </c>
      <c r="D296" t="s">
        <v>163</v>
      </c>
      <c r="E296" s="45">
        <f t="shared" si="34"/>
        <v>100</v>
      </c>
      <c r="F296" s="47">
        <f t="shared" si="35"/>
        <v>70</v>
      </c>
    </row>
    <row r="297" spans="1:6">
      <c r="A297">
        <v>8</v>
      </c>
      <c r="B297" s="43" t="s">
        <v>172</v>
      </c>
      <c r="C297" s="44" t="s">
        <v>311</v>
      </c>
      <c r="D297" t="s">
        <v>163</v>
      </c>
      <c r="E297" s="45">
        <f t="shared" si="34"/>
        <v>50</v>
      </c>
      <c r="F297" s="47">
        <f t="shared" si="35"/>
        <v>70</v>
      </c>
    </row>
    <row r="298" spans="1:6">
      <c r="A298">
        <v>9</v>
      </c>
      <c r="B298" s="43" t="s">
        <v>173</v>
      </c>
      <c r="C298" s="44" t="s">
        <v>311</v>
      </c>
      <c r="D298" t="s">
        <v>163</v>
      </c>
      <c r="E298" s="45">
        <f t="shared" si="34"/>
        <v>50</v>
      </c>
      <c r="F298" s="47">
        <f t="shared" si="35"/>
        <v>70</v>
      </c>
    </row>
    <row r="299" spans="1:6">
      <c r="A299">
        <v>10</v>
      </c>
      <c r="B299" s="43" t="s">
        <v>174</v>
      </c>
      <c r="C299" s="44" t="s">
        <v>311</v>
      </c>
      <c r="D299" t="s">
        <v>163</v>
      </c>
      <c r="E299" s="45">
        <f t="shared" si="34"/>
        <v>50</v>
      </c>
      <c r="F299" s="47">
        <f t="shared" si="35"/>
        <v>70</v>
      </c>
    </row>
    <row r="300" spans="1:6">
      <c r="A300">
        <v>11</v>
      </c>
      <c r="B300" s="43" t="s">
        <v>175</v>
      </c>
      <c r="C300" s="44" t="s">
        <v>311</v>
      </c>
      <c r="D300" t="s">
        <v>163</v>
      </c>
      <c r="E300" s="45">
        <f t="shared" si="34"/>
        <v>100</v>
      </c>
      <c r="F300" s="47">
        <f t="shared" si="35"/>
        <v>70</v>
      </c>
    </row>
    <row r="301" spans="1:6">
      <c r="A301">
        <v>12</v>
      </c>
      <c r="B301" s="43" t="s">
        <v>176</v>
      </c>
      <c r="C301" s="44" t="s">
        <v>311</v>
      </c>
      <c r="D301" t="s">
        <v>163</v>
      </c>
      <c r="E301" s="45">
        <f t="shared" si="34"/>
        <v>50</v>
      </c>
      <c r="F301" s="47">
        <f t="shared" si="35"/>
        <v>70</v>
      </c>
    </row>
    <row r="302" spans="1:6">
      <c r="A302">
        <v>13</v>
      </c>
      <c r="B302" s="43" t="s">
        <v>177</v>
      </c>
      <c r="C302" s="44" t="s">
        <v>311</v>
      </c>
      <c r="D302" t="s">
        <v>163</v>
      </c>
      <c r="E302" s="45">
        <f t="shared" si="34"/>
        <v>100</v>
      </c>
      <c r="F302" s="47">
        <f t="shared" si="35"/>
        <v>70</v>
      </c>
    </row>
    <row r="303" spans="1:6">
      <c r="A303">
        <v>14</v>
      </c>
      <c r="B303" s="43" t="s">
        <v>178</v>
      </c>
      <c r="C303" s="44" t="s">
        <v>311</v>
      </c>
      <c r="D303" t="s">
        <v>163</v>
      </c>
      <c r="E303" s="45">
        <f t="shared" si="34"/>
        <v>50</v>
      </c>
      <c r="F303" s="47">
        <f t="shared" si="35"/>
        <v>70</v>
      </c>
    </row>
    <row r="304" spans="1:6">
      <c r="A304">
        <v>15</v>
      </c>
      <c r="B304" s="43" t="s">
        <v>179</v>
      </c>
      <c r="C304" s="44" t="s">
        <v>311</v>
      </c>
      <c r="D304" t="s">
        <v>163</v>
      </c>
      <c r="E304" s="45">
        <f t="shared" si="34"/>
        <v>50</v>
      </c>
      <c r="F304" s="47">
        <f t="shared" si="35"/>
        <v>70</v>
      </c>
    </row>
    <row r="305" spans="1:6">
      <c r="A305">
        <v>16</v>
      </c>
      <c r="B305" s="43" t="s">
        <v>180</v>
      </c>
      <c r="C305" s="44" t="s">
        <v>311</v>
      </c>
      <c r="D305" t="s">
        <v>163</v>
      </c>
      <c r="E305" s="45">
        <f t="shared" si="34"/>
        <v>50</v>
      </c>
      <c r="F305" s="47">
        <f t="shared" si="35"/>
        <v>70</v>
      </c>
    </row>
    <row r="306" spans="1:6">
      <c r="A306">
        <v>1</v>
      </c>
      <c r="B306" s="43" t="s">
        <v>166</v>
      </c>
      <c r="C306" s="44" t="s">
        <v>317</v>
      </c>
      <c r="D306" t="s">
        <v>163</v>
      </c>
      <c r="E306" s="45">
        <f t="shared" ref="E306:E320" si="36">INDEX($K$2:$K$18,MATCH(A306,$A$2:$A$18,0))</f>
        <v>80</v>
      </c>
      <c r="F306" s="47">
        <f t="shared" ref="F306:F320" si="37">$K$18</f>
        <v>67.999999999999986</v>
      </c>
    </row>
    <row r="307" spans="1:6">
      <c r="A307">
        <v>2</v>
      </c>
      <c r="B307" s="43" t="s">
        <v>167</v>
      </c>
      <c r="C307" s="44" t="s">
        <v>317</v>
      </c>
      <c r="D307" t="s">
        <v>163</v>
      </c>
      <c r="E307" s="45">
        <f t="shared" si="36"/>
        <v>60</v>
      </c>
      <c r="F307" s="47">
        <f t="shared" si="37"/>
        <v>67.999999999999986</v>
      </c>
    </row>
    <row r="308" spans="1:6">
      <c r="A308">
        <v>4</v>
      </c>
      <c r="B308" s="43" t="s">
        <v>444</v>
      </c>
      <c r="C308" s="44" t="s">
        <v>317</v>
      </c>
      <c r="D308" t="s">
        <v>163</v>
      </c>
      <c r="E308" s="45">
        <f t="shared" si="36"/>
        <v>80</v>
      </c>
      <c r="F308" s="47">
        <f t="shared" si="37"/>
        <v>67.999999999999986</v>
      </c>
    </row>
    <row r="309" spans="1:6">
      <c r="A309">
        <v>5</v>
      </c>
      <c r="B309" s="43" t="s">
        <v>169</v>
      </c>
      <c r="C309" s="44" t="s">
        <v>317</v>
      </c>
      <c r="D309" t="s">
        <v>163</v>
      </c>
      <c r="E309" s="45">
        <f t="shared" si="36"/>
        <v>80</v>
      </c>
      <c r="F309" s="47">
        <f t="shared" si="37"/>
        <v>67.999999999999986</v>
      </c>
    </row>
    <row r="310" spans="1:6">
      <c r="A310">
        <v>6</v>
      </c>
      <c r="B310" s="43" t="s">
        <v>170</v>
      </c>
      <c r="C310" s="44" t="s">
        <v>317</v>
      </c>
      <c r="D310" t="s">
        <v>163</v>
      </c>
      <c r="E310" s="45">
        <f t="shared" si="36"/>
        <v>60</v>
      </c>
      <c r="F310" s="47">
        <f t="shared" si="37"/>
        <v>67.999999999999986</v>
      </c>
    </row>
    <row r="311" spans="1:6">
      <c r="A311">
        <v>7</v>
      </c>
      <c r="B311" s="43" t="s">
        <v>171</v>
      </c>
      <c r="C311" s="44" t="s">
        <v>317</v>
      </c>
      <c r="D311" t="s">
        <v>163</v>
      </c>
      <c r="E311" s="45">
        <f t="shared" si="36"/>
        <v>80</v>
      </c>
      <c r="F311" s="47">
        <f t="shared" si="37"/>
        <v>67.999999999999986</v>
      </c>
    </row>
    <row r="312" spans="1:6">
      <c r="A312">
        <v>8</v>
      </c>
      <c r="B312" s="43" t="s">
        <v>172</v>
      </c>
      <c r="C312" s="44" t="s">
        <v>317</v>
      </c>
      <c r="D312" t="s">
        <v>163</v>
      </c>
      <c r="E312" s="45">
        <f t="shared" si="36"/>
        <v>60</v>
      </c>
      <c r="F312" s="47">
        <f t="shared" si="37"/>
        <v>67.999999999999986</v>
      </c>
    </row>
    <row r="313" spans="1:6">
      <c r="A313">
        <v>9</v>
      </c>
      <c r="B313" s="43" t="s">
        <v>173</v>
      </c>
      <c r="C313" s="44" t="s">
        <v>317</v>
      </c>
      <c r="D313" t="s">
        <v>163</v>
      </c>
      <c r="E313" s="45">
        <f t="shared" si="36"/>
        <v>60</v>
      </c>
      <c r="F313" s="47">
        <f t="shared" si="37"/>
        <v>67.999999999999986</v>
      </c>
    </row>
    <row r="314" spans="1:6">
      <c r="A314">
        <v>10</v>
      </c>
      <c r="B314" s="43" t="s">
        <v>174</v>
      </c>
      <c r="C314" s="44" t="s">
        <v>317</v>
      </c>
      <c r="D314" t="s">
        <v>163</v>
      </c>
      <c r="E314" s="45">
        <f t="shared" si="36"/>
        <v>60</v>
      </c>
      <c r="F314" s="47">
        <f t="shared" si="37"/>
        <v>67.999999999999986</v>
      </c>
    </row>
    <row r="315" spans="1:6">
      <c r="A315">
        <v>11</v>
      </c>
      <c r="B315" s="43" t="s">
        <v>175</v>
      </c>
      <c r="C315" s="44" t="s">
        <v>317</v>
      </c>
      <c r="D315" t="s">
        <v>163</v>
      </c>
      <c r="E315" s="45">
        <f t="shared" si="36"/>
        <v>80</v>
      </c>
      <c r="F315" s="47">
        <f t="shared" si="37"/>
        <v>67.999999999999986</v>
      </c>
    </row>
    <row r="316" spans="1:6">
      <c r="A316">
        <v>12</v>
      </c>
      <c r="B316" s="43" t="s">
        <v>176</v>
      </c>
      <c r="C316" s="44" t="s">
        <v>317</v>
      </c>
      <c r="D316" t="s">
        <v>163</v>
      </c>
      <c r="E316" s="45">
        <f t="shared" si="36"/>
        <v>60</v>
      </c>
      <c r="F316" s="47">
        <f t="shared" si="37"/>
        <v>67.999999999999986</v>
      </c>
    </row>
    <row r="317" spans="1:6">
      <c r="A317">
        <v>13</v>
      </c>
      <c r="B317" s="43" t="s">
        <v>177</v>
      </c>
      <c r="C317" s="44" t="s">
        <v>317</v>
      </c>
      <c r="D317" t="s">
        <v>163</v>
      </c>
      <c r="E317" s="45">
        <f t="shared" si="36"/>
        <v>80</v>
      </c>
      <c r="F317" s="47">
        <f t="shared" si="37"/>
        <v>67.999999999999986</v>
      </c>
    </row>
    <row r="318" spans="1:6">
      <c r="A318">
        <v>14</v>
      </c>
      <c r="B318" s="43" t="s">
        <v>178</v>
      </c>
      <c r="C318" s="44" t="s">
        <v>317</v>
      </c>
      <c r="D318" t="s">
        <v>163</v>
      </c>
      <c r="E318" s="45">
        <f t="shared" si="36"/>
        <v>60</v>
      </c>
      <c r="F318" s="47">
        <f t="shared" si="37"/>
        <v>67.999999999999986</v>
      </c>
    </row>
    <row r="319" spans="1:6">
      <c r="A319">
        <v>15</v>
      </c>
      <c r="B319" s="43" t="s">
        <v>179</v>
      </c>
      <c r="C319" s="44" t="s">
        <v>317</v>
      </c>
      <c r="D319" t="s">
        <v>163</v>
      </c>
      <c r="E319" s="45">
        <f t="shared" si="36"/>
        <v>60</v>
      </c>
      <c r="F319" s="47">
        <f t="shared" si="37"/>
        <v>67.999999999999986</v>
      </c>
    </row>
    <row r="320" spans="1:6">
      <c r="A320">
        <v>16</v>
      </c>
      <c r="B320" s="43" t="s">
        <v>180</v>
      </c>
      <c r="C320" s="44" t="s">
        <v>317</v>
      </c>
      <c r="D320" t="s">
        <v>163</v>
      </c>
      <c r="E320" s="45">
        <f t="shared" si="36"/>
        <v>60</v>
      </c>
      <c r="F320" s="47">
        <f t="shared" si="37"/>
        <v>67.999999999999986</v>
      </c>
    </row>
    <row r="321" spans="1:6">
      <c r="A321">
        <v>1</v>
      </c>
      <c r="B321" s="43" t="s">
        <v>166</v>
      </c>
      <c r="C321" s="44" t="s">
        <v>513</v>
      </c>
      <c r="D321" t="s">
        <v>163</v>
      </c>
      <c r="E321" s="45">
        <f t="shared" ref="E321:E335" si="38">INDEX($G$2:$G$18,MATCH(A321,$A$2:$A$18,0))</f>
        <v>100</v>
      </c>
      <c r="F321" s="46">
        <f t="shared" ref="F321:F335" si="39">$G$18</f>
        <v>95.555555555555557</v>
      </c>
    </row>
    <row r="322" spans="1:6">
      <c r="A322">
        <v>2</v>
      </c>
      <c r="B322" s="43" t="s">
        <v>167</v>
      </c>
      <c r="C322" s="44" t="s">
        <v>513</v>
      </c>
      <c r="D322" t="s">
        <v>163</v>
      </c>
      <c r="E322" s="45">
        <f t="shared" si="38"/>
        <v>100</v>
      </c>
      <c r="F322" s="46">
        <f t="shared" si="39"/>
        <v>95.555555555555557</v>
      </c>
    </row>
    <row r="323" spans="1:6">
      <c r="A323">
        <v>4</v>
      </c>
      <c r="B323" s="43" t="s">
        <v>444</v>
      </c>
      <c r="C323" s="44" t="s">
        <v>513</v>
      </c>
      <c r="D323" t="s">
        <v>163</v>
      </c>
      <c r="E323" s="45">
        <f t="shared" si="38"/>
        <v>100</v>
      </c>
      <c r="F323" s="46">
        <f t="shared" si="39"/>
        <v>95.555555555555557</v>
      </c>
    </row>
    <row r="324" spans="1:6">
      <c r="A324">
        <v>5</v>
      </c>
      <c r="B324" s="43" t="s">
        <v>169</v>
      </c>
      <c r="C324" s="44" t="s">
        <v>513</v>
      </c>
      <c r="D324" t="s">
        <v>163</v>
      </c>
      <c r="E324" s="45">
        <f t="shared" si="38"/>
        <v>100</v>
      </c>
      <c r="F324" s="46">
        <f t="shared" si="39"/>
        <v>95.555555555555557</v>
      </c>
    </row>
    <row r="325" spans="1:6">
      <c r="A325">
        <v>6</v>
      </c>
      <c r="B325" s="43" t="s">
        <v>170</v>
      </c>
      <c r="C325" s="44" t="s">
        <v>513</v>
      </c>
      <c r="D325" t="s">
        <v>163</v>
      </c>
      <c r="E325" s="45">
        <f t="shared" si="38"/>
        <v>100</v>
      </c>
      <c r="F325" s="46">
        <f t="shared" si="39"/>
        <v>95.555555555555557</v>
      </c>
    </row>
    <row r="326" spans="1:6">
      <c r="A326">
        <v>7</v>
      </c>
      <c r="B326" s="43" t="s">
        <v>171</v>
      </c>
      <c r="C326" s="44" t="s">
        <v>513</v>
      </c>
      <c r="D326" t="s">
        <v>163</v>
      </c>
      <c r="E326" s="45">
        <f t="shared" si="38"/>
        <v>100</v>
      </c>
      <c r="F326" s="46">
        <f t="shared" si="39"/>
        <v>95.555555555555557</v>
      </c>
    </row>
    <row r="327" spans="1:6">
      <c r="A327">
        <v>8</v>
      </c>
      <c r="B327" s="43" t="s">
        <v>172</v>
      </c>
      <c r="C327" s="44" t="s">
        <v>513</v>
      </c>
      <c r="D327" t="s">
        <v>163</v>
      </c>
      <c r="E327" s="45">
        <f t="shared" si="38"/>
        <v>100</v>
      </c>
      <c r="F327" s="46">
        <f t="shared" si="39"/>
        <v>95.555555555555557</v>
      </c>
    </row>
    <row r="328" spans="1:6">
      <c r="A328">
        <v>9</v>
      </c>
      <c r="B328" s="43" t="s">
        <v>173</v>
      </c>
      <c r="C328" s="44" t="s">
        <v>513</v>
      </c>
      <c r="D328" t="s">
        <v>163</v>
      </c>
      <c r="E328" s="45">
        <f t="shared" si="38"/>
        <v>100</v>
      </c>
      <c r="F328" s="46">
        <f t="shared" si="39"/>
        <v>95.555555555555557</v>
      </c>
    </row>
    <row r="329" spans="1:6">
      <c r="A329">
        <v>10</v>
      </c>
      <c r="B329" s="43" t="s">
        <v>174</v>
      </c>
      <c r="C329" s="44" t="s">
        <v>513</v>
      </c>
      <c r="D329" t="s">
        <v>163</v>
      </c>
      <c r="E329" s="45">
        <f t="shared" si="38"/>
        <v>100</v>
      </c>
      <c r="F329" s="46">
        <f t="shared" si="39"/>
        <v>95.555555555555557</v>
      </c>
    </row>
    <row r="330" spans="1:6">
      <c r="A330">
        <v>11</v>
      </c>
      <c r="B330" s="43" t="s">
        <v>175</v>
      </c>
      <c r="C330" s="44" t="s">
        <v>513</v>
      </c>
      <c r="D330" t="s">
        <v>163</v>
      </c>
      <c r="E330" s="45">
        <f t="shared" si="38"/>
        <v>100</v>
      </c>
      <c r="F330" s="46">
        <f t="shared" si="39"/>
        <v>95.555555555555557</v>
      </c>
    </row>
    <row r="331" spans="1:6">
      <c r="A331">
        <v>12</v>
      </c>
      <c r="B331" s="43" t="s">
        <v>176</v>
      </c>
      <c r="C331" s="44" t="s">
        <v>513</v>
      </c>
      <c r="D331" t="s">
        <v>163</v>
      </c>
      <c r="E331" s="45">
        <f t="shared" si="38"/>
        <v>33.333333333333329</v>
      </c>
      <c r="F331" s="46">
        <f t="shared" si="39"/>
        <v>95.555555555555557</v>
      </c>
    </row>
    <row r="332" spans="1:6">
      <c r="A332">
        <v>13</v>
      </c>
      <c r="B332" s="43" t="s">
        <v>177</v>
      </c>
      <c r="C332" s="44" t="s">
        <v>513</v>
      </c>
      <c r="D332" t="s">
        <v>163</v>
      </c>
      <c r="E332" s="45">
        <f t="shared" si="38"/>
        <v>100</v>
      </c>
      <c r="F332" s="46">
        <f t="shared" si="39"/>
        <v>95.555555555555557</v>
      </c>
    </row>
    <row r="333" spans="1:6">
      <c r="A333">
        <v>14</v>
      </c>
      <c r="B333" s="43" t="s">
        <v>178</v>
      </c>
      <c r="C333" s="44" t="s">
        <v>513</v>
      </c>
      <c r="D333" t="s">
        <v>163</v>
      </c>
      <c r="E333" s="45">
        <f t="shared" si="38"/>
        <v>100</v>
      </c>
      <c r="F333" s="46">
        <f t="shared" si="39"/>
        <v>95.555555555555557</v>
      </c>
    </row>
    <row r="334" spans="1:6">
      <c r="A334">
        <v>15</v>
      </c>
      <c r="B334" s="43" t="s">
        <v>179</v>
      </c>
      <c r="C334" s="44" t="s">
        <v>513</v>
      </c>
      <c r="D334" t="s">
        <v>163</v>
      </c>
      <c r="E334" s="45">
        <f t="shared" si="38"/>
        <v>100</v>
      </c>
      <c r="F334" s="46">
        <f t="shared" si="39"/>
        <v>95.555555555555557</v>
      </c>
    </row>
    <row r="335" spans="1:6">
      <c r="A335">
        <v>16</v>
      </c>
      <c r="B335" s="43" t="s">
        <v>180</v>
      </c>
      <c r="C335" s="44" t="s">
        <v>513</v>
      </c>
      <c r="D335" t="s">
        <v>163</v>
      </c>
      <c r="E335" s="45">
        <f t="shared" si="38"/>
        <v>100</v>
      </c>
      <c r="F335" s="46">
        <f t="shared" si="39"/>
        <v>95.555555555555557</v>
      </c>
    </row>
    <row r="336" spans="1:6">
      <c r="A336">
        <v>1</v>
      </c>
      <c r="B336" s="43" t="s">
        <v>166</v>
      </c>
      <c r="C336" s="44" t="s">
        <v>358</v>
      </c>
      <c r="D336" t="s">
        <v>163</v>
      </c>
      <c r="E336" s="45">
        <f t="shared" ref="E336:E350" si="40">INDEX($E$2:$E$18,MATCH(A336,$A$2:$A$18,0))</f>
        <v>90.909090909090907</v>
      </c>
      <c r="F336" s="40">
        <f t="shared" ref="F336:F350" si="41">$E$18</f>
        <v>71.515151515151516</v>
      </c>
    </row>
    <row r="337" spans="1:6">
      <c r="A337">
        <v>2</v>
      </c>
      <c r="B337" s="43" t="s">
        <v>167</v>
      </c>
      <c r="C337" s="44" t="s">
        <v>358</v>
      </c>
      <c r="D337" t="s">
        <v>163</v>
      </c>
      <c r="E337" s="45">
        <f t="shared" si="40"/>
        <v>0</v>
      </c>
      <c r="F337" s="40">
        <f t="shared" si="41"/>
        <v>71.515151515151516</v>
      </c>
    </row>
    <row r="338" spans="1:6">
      <c r="A338">
        <v>4</v>
      </c>
      <c r="B338" s="43" t="s">
        <v>444</v>
      </c>
      <c r="C338" s="44" t="s">
        <v>358</v>
      </c>
      <c r="D338" t="s">
        <v>163</v>
      </c>
      <c r="E338" s="45">
        <f t="shared" si="40"/>
        <v>100</v>
      </c>
      <c r="F338" s="40">
        <f t="shared" si="41"/>
        <v>71.515151515151516</v>
      </c>
    </row>
    <row r="339" spans="1:6">
      <c r="A339">
        <v>5</v>
      </c>
      <c r="B339" s="43" t="s">
        <v>169</v>
      </c>
      <c r="C339" s="44" t="s">
        <v>358</v>
      </c>
      <c r="D339" t="s">
        <v>163</v>
      </c>
      <c r="E339" s="45">
        <f t="shared" si="40"/>
        <v>100</v>
      </c>
      <c r="F339" s="40">
        <f t="shared" si="41"/>
        <v>71.515151515151516</v>
      </c>
    </row>
    <row r="340" spans="1:6">
      <c r="A340">
        <v>6</v>
      </c>
      <c r="B340" s="43" t="s">
        <v>170</v>
      </c>
      <c r="C340" s="44" t="s">
        <v>358</v>
      </c>
      <c r="D340" t="s">
        <v>163</v>
      </c>
      <c r="E340" s="45">
        <f t="shared" si="40"/>
        <v>100</v>
      </c>
      <c r="F340" s="40">
        <f t="shared" si="41"/>
        <v>71.515151515151516</v>
      </c>
    </row>
    <row r="341" spans="1:6">
      <c r="A341">
        <v>7</v>
      </c>
      <c r="B341" s="43" t="s">
        <v>171</v>
      </c>
      <c r="C341" s="44" t="s">
        <v>358</v>
      </c>
      <c r="D341" t="s">
        <v>163</v>
      </c>
      <c r="E341" s="45">
        <f t="shared" si="40"/>
        <v>0</v>
      </c>
      <c r="F341" s="40">
        <f t="shared" si="41"/>
        <v>71.515151515151516</v>
      </c>
    </row>
    <row r="342" spans="1:6">
      <c r="A342">
        <v>8</v>
      </c>
      <c r="B342" s="43" t="s">
        <v>172</v>
      </c>
      <c r="C342" s="44" t="s">
        <v>358</v>
      </c>
      <c r="D342" t="s">
        <v>163</v>
      </c>
      <c r="E342" s="45">
        <f t="shared" si="40"/>
        <v>90.909090909090907</v>
      </c>
      <c r="F342" s="40">
        <f t="shared" si="41"/>
        <v>71.515151515151516</v>
      </c>
    </row>
    <row r="343" spans="1:6">
      <c r="A343">
        <v>9</v>
      </c>
      <c r="B343" s="43" t="s">
        <v>173</v>
      </c>
      <c r="C343" s="44" t="s">
        <v>358</v>
      </c>
      <c r="D343" t="s">
        <v>163</v>
      </c>
      <c r="E343" s="45">
        <f t="shared" si="40"/>
        <v>100</v>
      </c>
      <c r="F343" s="40">
        <f t="shared" si="41"/>
        <v>71.515151515151516</v>
      </c>
    </row>
    <row r="344" spans="1:6">
      <c r="A344">
        <v>10</v>
      </c>
      <c r="B344" s="43" t="s">
        <v>174</v>
      </c>
      <c r="C344" s="44" t="s">
        <v>358</v>
      </c>
      <c r="D344" t="s">
        <v>163</v>
      </c>
      <c r="E344" s="45">
        <f t="shared" si="40"/>
        <v>100</v>
      </c>
      <c r="F344" s="40">
        <f t="shared" si="41"/>
        <v>71.515151515151516</v>
      </c>
    </row>
    <row r="345" spans="1:6">
      <c r="A345">
        <v>11</v>
      </c>
      <c r="B345" s="43" t="s">
        <v>175</v>
      </c>
      <c r="C345" s="44" t="s">
        <v>358</v>
      </c>
      <c r="D345" t="s">
        <v>163</v>
      </c>
      <c r="E345" s="45">
        <f t="shared" si="40"/>
        <v>90.909090909090907</v>
      </c>
      <c r="F345" s="40">
        <f t="shared" si="41"/>
        <v>71.515151515151516</v>
      </c>
    </row>
    <row r="346" spans="1:6">
      <c r="A346">
        <v>12</v>
      </c>
      <c r="B346" s="43" t="s">
        <v>176</v>
      </c>
      <c r="C346" s="44" t="s">
        <v>358</v>
      </c>
      <c r="D346" t="s">
        <v>163</v>
      </c>
      <c r="E346" s="45">
        <f t="shared" si="40"/>
        <v>0</v>
      </c>
      <c r="F346" s="40">
        <f t="shared" si="41"/>
        <v>71.515151515151516</v>
      </c>
    </row>
    <row r="347" spans="1:6">
      <c r="A347">
        <v>13</v>
      </c>
      <c r="B347" s="43" t="s">
        <v>177</v>
      </c>
      <c r="C347" s="44" t="s">
        <v>358</v>
      </c>
      <c r="D347" t="s">
        <v>163</v>
      </c>
      <c r="E347" s="45">
        <f t="shared" si="40"/>
        <v>100</v>
      </c>
      <c r="F347" s="40">
        <f t="shared" si="41"/>
        <v>71.515151515151516</v>
      </c>
    </row>
    <row r="348" spans="1:6">
      <c r="A348">
        <v>14</v>
      </c>
      <c r="B348" s="43" t="s">
        <v>178</v>
      </c>
      <c r="C348" s="44" t="s">
        <v>358</v>
      </c>
      <c r="D348" t="s">
        <v>163</v>
      </c>
      <c r="E348" s="45">
        <f t="shared" si="40"/>
        <v>100</v>
      </c>
      <c r="F348" s="40">
        <f t="shared" si="41"/>
        <v>71.515151515151516</v>
      </c>
    </row>
    <row r="349" spans="1:6">
      <c r="A349">
        <v>15</v>
      </c>
      <c r="B349" s="43" t="s">
        <v>179</v>
      </c>
      <c r="C349" s="44" t="s">
        <v>358</v>
      </c>
      <c r="D349" t="s">
        <v>163</v>
      </c>
      <c r="E349" s="45">
        <f t="shared" si="40"/>
        <v>100</v>
      </c>
      <c r="F349" s="40">
        <f t="shared" si="41"/>
        <v>71.515151515151516</v>
      </c>
    </row>
    <row r="350" spans="1:6">
      <c r="A350">
        <v>16</v>
      </c>
      <c r="B350" s="43" t="s">
        <v>180</v>
      </c>
      <c r="C350" s="44" t="s">
        <v>358</v>
      </c>
      <c r="D350" t="s">
        <v>163</v>
      </c>
      <c r="E350" s="45">
        <f t="shared" si="40"/>
        <v>0</v>
      </c>
      <c r="F350" s="40">
        <f t="shared" si="41"/>
        <v>71.515151515151516</v>
      </c>
    </row>
    <row r="351" spans="1:6">
      <c r="A351">
        <v>1</v>
      </c>
      <c r="B351" s="43" t="s">
        <v>166</v>
      </c>
      <c r="C351" s="44" t="s">
        <v>514</v>
      </c>
      <c r="D351" t="s">
        <v>163</v>
      </c>
      <c r="E351" s="45">
        <f t="shared" ref="E351:E357" si="42">INDEX($F$2:$F$18,MATCH(A351,$A$2:$A$18,0))</f>
        <v>57.142857142857139</v>
      </c>
      <c r="F351" s="46">
        <f t="shared" ref="F351:F365" si="43">$F$18</f>
        <v>74.285714285714278</v>
      </c>
    </row>
    <row r="352" spans="1:6">
      <c r="A352">
        <v>2</v>
      </c>
      <c r="B352" s="43" t="s">
        <v>167</v>
      </c>
      <c r="C352" s="44" t="s">
        <v>514</v>
      </c>
      <c r="D352" t="s">
        <v>163</v>
      </c>
      <c r="E352" s="45">
        <f t="shared" si="42"/>
        <v>28.571428571428569</v>
      </c>
      <c r="F352" s="46">
        <f t="shared" si="43"/>
        <v>74.285714285714278</v>
      </c>
    </row>
    <row r="353" spans="1:6">
      <c r="A353">
        <v>4</v>
      </c>
      <c r="B353" s="43" t="s">
        <v>444</v>
      </c>
      <c r="C353" s="44" t="s">
        <v>514</v>
      </c>
      <c r="D353" t="s">
        <v>163</v>
      </c>
      <c r="E353" s="45">
        <f t="shared" si="42"/>
        <v>85.714285714285708</v>
      </c>
      <c r="F353" s="46">
        <f t="shared" si="43"/>
        <v>74.285714285714278</v>
      </c>
    </row>
    <row r="354" spans="1:6">
      <c r="A354">
        <v>5</v>
      </c>
      <c r="B354" s="43" t="s">
        <v>169</v>
      </c>
      <c r="C354" s="44" t="s">
        <v>514</v>
      </c>
      <c r="D354" t="s">
        <v>163</v>
      </c>
      <c r="E354" s="45">
        <f t="shared" si="42"/>
        <v>100</v>
      </c>
      <c r="F354" s="46">
        <f t="shared" si="43"/>
        <v>74.285714285714278</v>
      </c>
    </row>
    <row r="355" spans="1:6">
      <c r="A355">
        <v>6</v>
      </c>
      <c r="B355" s="43" t="s">
        <v>170</v>
      </c>
      <c r="C355" s="44" t="s">
        <v>514</v>
      </c>
      <c r="D355" t="s">
        <v>163</v>
      </c>
      <c r="E355" s="45">
        <f t="shared" si="42"/>
        <v>100</v>
      </c>
      <c r="F355" s="46">
        <f t="shared" si="43"/>
        <v>74.285714285714278</v>
      </c>
    </row>
    <row r="356" spans="1:6">
      <c r="A356">
        <v>7</v>
      </c>
      <c r="B356" s="43" t="s">
        <v>171</v>
      </c>
      <c r="C356" s="44" t="s">
        <v>514</v>
      </c>
      <c r="D356" t="s">
        <v>163</v>
      </c>
      <c r="E356" s="45">
        <f t="shared" si="42"/>
        <v>57.142857142857139</v>
      </c>
      <c r="F356" s="46">
        <f t="shared" si="43"/>
        <v>74.285714285714278</v>
      </c>
    </row>
    <row r="357" spans="1:6">
      <c r="A357">
        <v>8</v>
      </c>
      <c r="B357" s="43" t="s">
        <v>172</v>
      </c>
      <c r="C357" s="44" t="s">
        <v>514</v>
      </c>
      <c r="D357" t="s">
        <v>163</v>
      </c>
      <c r="E357" s="45">
        <f t="shared" si="42"/>
        <v>100</v>
      </c>
      <c r="F357" s="46">
        <f t="shared" si="43"/>
        <v>74.285714285714278</v>
      </c>
    </row>
    <row r="358" spans="1:6">
      <c r="A358">
        <v>9</v>
      </c>
      <c r="B358" s="43" t="s">
        <v>173</v>
      </c>
      <c r="C358" s="44" t="s">
        <v>514</v>
      </c>
      <c r="D358" t="s">
        <v>163</v>
      </c>
      <c r="E358" s="45">
        <f>INDEX($E$2:$E$18,MATCH(A358,$A$2:$A$18,0))</f>
        <v>100</v>
      </c>
      <c r="F358" s="46">
        <f t="shared" si="43"/>
        <v>74.285714285714278</v>
      </c>
    </row>
    <row r="359" spans="1:6">
      <c r="A359">
        <v>10</v>
      </c>
      <c r="B359" s="43" t="s">
        <v>174</v>
      </c>
      <c r="C359" s="44" t="s">
        <v>514</v>
      </c>
      <c r="D359" t="s">
        <v>163</v>
      </c>
      <c r="E359" s="45">
        <f t="shared" ref="E359:E365" si="44">INDEX($F$2:$F$18,MATCH(A359,$A$2:$A$18,0))</f>
        <v>42.857142857142854</v>
      </c>
      <c r="F359" s="46">
        <f t="shared" si="43"/>
        <v>74.285714285714278</v>
      </c>
    </row>
    <row r="360" spans="1:6">
      <c r="A360">
        <v>11</v>
      </c>
      <c r="B360" s="43" t="s">
        <v>175</v>
      </c>
      <c r="C360" s="44" t="s">
        <v>514</v>
      </c>
      <c r="D360" t="s">
        <v>163</v>
      </c>
      <c r="E360" s="45">
        <f t="shared" si="44"/>
        <v>100</v>
      </c>
      <c r="F360" s="46">
        <f t="shared" si="43"/>
        <v>74.285714285714278</v>
      </c>
    </row>
    <row r="361" spans="1:6">
      <c r="A361">
        <v>12</v>
      </c>
      <c r="B361" s="43" t="s">
        <v>176</v>
      </c>
      <c r="C361" s="44" t="s">
        <v>514</v>
      </c>
      <c r="D361" t="s">
        <v>163</v>
      </c>
      <c r="E361" s="45">
        <f t="shared" si="44"/>
        <v>42.857142857142854</v>
      </c>
      <c r="F361" s="46">
        <f t="shared" si="43"/>
        <v>74.285714285714278</v>
      </c>
    </row>
    <row r="362" spans="1:6">
      <c r="A362">
        <v>13</v>
      </c>
      <c r="B362" s="43" t="s">
        <v>177</v>
      </c>
      <c r="C362" s="44" t="s">
        <v>514</v>
      </c>
      <c r="D362" t="s">
        <v>163</v>
      </c>
      <c r="E362" s="45">
        <f t="shared" si="44"/>
        <v>100</v>
      </c>
      <c r="F362" s="46">
        <f t="shared" si="43"/>
        <v>74.285714285714278</v>
      </c>
    </row>
    <row r="363" spans="1:6">
      <c r="A363">
        <v>14</v>
      </c>
      <c r="B363" s="43" t="s">
        <v>178</v>
      </c>
      <c r="C363" s="44" t="s">
        <v>514</v>
      </c>
      <c r="D363" t="s">
        <v>163</v>
      </c>
      <c r="E363" s="45">
        <f t="shared" si="44"/>
        <v>100</v>
      </c>
      <c r="F363" s="46">
        <f t="shared" si="43"/>
        <v>74.285714285714278</v>
      </c>
    </row>
    <row r="364" spans="1:6">
      <c r="A364">
        <v>15</v>
      </c>
      <c r="B364" s="43" t="s">
        <v>179</v>
      </c>
      <c r="C364" s="44" t="s">
        <v>514</v>
      </c>
      <c r="D364" t="s">
        <v>163</v>
      </c>
      <c r="E364" s="45">
        <f t="shared" si="44"/>
        <v>100</v>
      </c>
      <c r="F364" s="46">
        <f t="shared" si="43"/>
        <v>74.285714285714278</v>
      </c>
    </row>
    <row r="365" spans="1:6">
      <c r="A365">
        <v>16</v>
      </c>
      <c r="B365" s="43" t="s">
        <v>180</v>
      </c>
      <c r="C365" s="44" t="s">
        <v>514</v>
      </c>
      <c r="D365" t="s">
        <v>163</v>
      </c>
      <c r="E365" s="45">
        <f t="shared" si="44"/>
        <v>14.285714285714285</v>
      </c>
      <c r="F365" s="46">
        <f t="shared" si="43"/>
        <v>74.285714285714278</v>
      </c>
    </row>
    <row r="366" spans="1:6">
      <c r="A366">
        <v>1</v>
      </c>
      <c r="B366" s="43" t="s">
        <v>166</v>
      </c>
      <c r="C366" s="44" t="s">
        <v>515</v>
      </c>
      <c r="D366" t="s">
        <v>163</v>
      </c>
      <c r="E366" s="45">
        <f t="shared" ref="E366:E380" si="45">INDEX($J$2:$J$18,MATCH(A366,$A$2:$A$18,0))</f>
        <v>50</v>
      </c>
      <c r="F366" s="46">
        <f t="shared" ref="F366:F380" si="46">$J$18</f>
        <v>64.166666666666671</v>
      </c>
    </row>
    <row r="367" spans="1:6">
      <c r="A367">
        <v>2</v>
      </c>
      <c r="B367" s="43" t="s">
        <v>167</v>
      </c>
      <c r="C367" s="44" t="s">
        <v>515</v>
      </c>
      <c r="D367" t="s">
        <v>163</v>
      </c>
      <c r="E367" s="45">
        <f t="shared" si="45"/>
        <v>62.5</v>
      </c>
      <c r="F367" s="46">
        <f t="shared" si="46"/>
        <v>64.166666666666671</v>
      </c>
    </row>
    <row r="368" spans="1:6">
      <c r="A368">
        <v>4</v>
      </c>
      <c r="B368" s="43" t="s">
        <v>444</v>
      </c>
      <c r="C368" s="44" t="s">
        <v>515</v>
      </c>
      <c r="D368" t="s">
        <v>163</v>
      </c>
      <c r="E368" s="45">
        <f t="shared" si="45"/>
        <v>50</v>
      </c>
      <c r="F368" s="46">
        <f t="shared" si="46"/>
        <v>64.166666666666671</v>
      </c>
    </row>
    <row r="369" spans="1:6">
      <c r="A369">
        <v>5</v>
      </c>
      <c r="B369" s="43" t="s">
        <v>169</v>
      </c>
      <c r="C369" s="44" t="s">
        <v>515</v>
      </c>
      <c r="D369" t="s">
        <v>163</v>
      </c>
      <c r="E369" s="45">
        <f t="shared" si="45"/>
        <v>50</v>
      </c>
      <c r="F369" s="46">
        <f t="shared" si="46"/>
        <v>64.166666666666671</v>
      </c>
    </row>
    <row r="370" spans="1:6">
      <c r="A370">
        <v>6</v>
      </c>
      <c r="B370" s="43" t="s">
        <v>170</v>
      </c>
      <c r="C370" s="44" t="s">
        <v>515</v>
      </c>
      <c r="D370" t="s">
        <v>163</v>
      </c>
      <c r="E370" s="45">
        <f t="shared" si="45"/>
        <v>62.5</v>
      </c>
      <c r="F370" s="46">
        <f t="shared" si="46"/>
        <v>64.166666666666671</v>
      </c>
    </row>
    <row r="371" spans="1:6">
      <c r="A371">
        <v>7</v>
      </c>
      <c r="B371" s="43" t="s">
        <v>171</v>
      </c>
      <c r="C371" s="44" t="s">
        <v>515</v>
      </c>
      <c r="D371" t="s">
        <v>163</v>
      </c>
      <c r="E371" s="45">
        <f t="shared" si="45"/>
        <v>87.5</v>
      </c>
      <c r="F371" s="46">
        <f t="shared" si="46"/>
        <v>64.166666666666671</v>
      </c>
    </row>
    <row r="372" spans="1:6">
      <c r="A372">
        <v>8</v>
      </c>
      <c r="B372" s="43" t="s">
        <v>172</v>
      </c>
      <c r="C372" s="44" t="s">
        <v>515</v>
      </c>
      <c r="D372" t="s">
        <v>163</v>
      </c>
      <c r="E372" s="45">
        <f t="shared" si="45"/>
        <v>87.5</v>
      </c>
      <c r="F372" s="46">
        <f t="shared" si="46"/>
        <v>64.166666666666671</v>
      </c>
    </row>
    <row r="373" spans="1:6">
      <c r="A373">
        <v>9</v>
      </c>
      <c r="B373" s="43" t="s">
        <v>173</v>
      </c>
      <c r="C373" s="44" t="s">
        <v>515</v>
      </c>
      <c r="D373" t="s">
        <v>163</v>
      </c>
      <c r="E373" s="45">
        <f t="shared" si="45"/>
        <v>75</v>
      </c>
      <c r="F373" s="46">
        <f t="shared" si="46"/>
        <v>64.166666666666671</v>
      </c>
    </row>
    <row r="374" spans="1:6">
      <c r="A374">
        <v>10</v>
      </c>
      <c r="B374" s="43" t="s">
        <v>174</v>
      </c>
      <c r="C374" s="44" t="s">
        <v>515</v>
      </c>
      <c r="D374" t="s">
        <v>163</v>
      </c>
      <c r="E374" s="45">
        <f t="shared" si="45"/>
        <v>37.5</v>
      </c>
      <c r="F374" s="46">
        <f t="shared" si="46"/>
        <v>64.166666666666671</v>
      </c>
    </row>
    <row r="375" spans="1:6">
      <c r="A375">
        <v>11</v>
      </c>
      <c r="B375" s="43" t="s">
        <v>175</v>
      </c>
      <c r="C375" s="44" t="s">
        <v>515</v>
      </c>
      <c r="D375" t="s">
        <v>163</v>
      </c>
      <c r="E375" s="45">
        <f t="shared" si="45"/>
        <v>62.5</v>
      </c>
      <c r="F375" s="46">
        <f t="shared" si="46"/>
        <v>64.166666666666671</v>
      </c>
    </row>
    <row r="376" spans="1:6">
      <c r="A376">
        <v>12</v>
      </c>
      <c r="B376" s="43" t="s">
        <v>176</v>
      </c>
      <c r="C376" s="44" t="s">
        <v>515</v>
      </c>
      <c r="D376" t="s">
        <v>163</v>
      </c>
      <c r="E376" s="45">
        <f t="shared" si="45"/>
        <v>62.5</v>
      </c>
      <c r="F376" s="46">
        <f t="shared" si="46"/>
        <v>64.166666666666671</v>
      </c>
    </row>
    <row r="377" spans="1:6">
      <c r="A377">
        <v>13</v>
      </c>
      <c r="B377" s="43" t="s">
        <v>177</v>
      </c>
      <c r="C377" s="44" t="s">
        <v>515</v>
      </c>
      <c r="D377" t="s">
        <v>163</v>
      </c>
      <c r="E377" s="45">
        <f t="shared" si="45"/>
        <v>75</v>
      </c>
      <c r="F377" s="46">
        <f t="shared" si="46"/>
        <v>64.166666666666671</v>
      </c>
    </row>
    <row r="378" spans="1:6">
      <c r="A378">
        <v>14</v>
      </c>
      <c r="B378" s="43" t="s">
        <v>178</v>
      </c>
      <c r="C378" s="44" t="s">
        <v>515</v>
      </c>
      <c r="D378" t="s">
        <v>163</v>
      </c>
      <c r="E378" s="45">
        <f t="shared" si="45"/>
        <v>50</v>
      </c>
      <c r="F378" s="46">
        <f t="shared" si="46"/>
        <v>64.166666666666671</v>
      </c>
    </row>
    <row r="379" spans="1:6">
      <c r="A379">
        <v>15</v>
      </c>
      <c r="B379" s="43" t="s">
        <v>179</v>
      </c>
      <c r="C379" s="44" t="s">
        <v>515</v>
      </c>
      <c r="D379" t="s">
        <v>163</v>
      </c>
      <c r="E379" s="45">
        <f t="shared" si="45"/>
        <v>75</v>
      </c>
      <c r="F379" s="46">
        <f t="shared" si="46"/>
        <v>64.166666666666671</v>
      </c>
    </row>
    <row r="380" spans="1:6">
      <c r="A380">
        <v>16</v>
      </c>
      <c r="B380" s="43" t="s">
        <v>180</v>
      </c>
      <c r="C380" s="44" t="s">
        <v>515</v>
      </c>
      <c r="D380" t="s">
        <v>163</v>
      </c>
      <c r="E380" s="45">
        <f t="shared" si="45"/>
        <v>75</v>
      </c>
      <c r="F380" s="46">
        <f t="shared" si="46"/>
        <v>64.166666666666671</v>
      </c>
    </row>
    <row r="381" spans="1:6">
      <c r="A381">
        <v>1</v>
      </c>
      <c r="B381" s="43" t="s">
        <v>166</v>
      </c>
      <c r="C381" s="44" t="s">
        <v>393</v>
      </c>
      <c r="D381" t="s">
        <v>163</v>
      </c>
      <c r="E381" s="45">
        <f t="shared" ref="E381:E395" si="47">INDEX($C$2:$C$18,MATCH(A381,$A$2:$A$18,0))</f>
        <v>9.6999999999999993</v>
      </c>
      <c r="F381" s="46">
        <f t="shared" ref="F381:F395" si="48">$C$18</f>
        <v>20.7</v>
      </c>
    </row>
    <row r="382" spans="1:6">
      <c r="A382">
        <v>2</v>
      </c>
      <c r="B382" s="43" t="s">
        <v>167</v>
      </c>
      <c r="C382" s="44" t="s">
        <v>393</v>
      </c>
      <c r="D382" t="s">
        <v>163</v>
      </c>
      <c r="E382" s="45">
        <f t="shared" si="47"/>
        <v>0</v>
      </c>
      <c r="F382" s="46">
        <f t="shared" si="48"/>
        <v>20.7</v>
      </c>
    </row>
    <row r="383" spans="1:6">
      <c r="A383">
        <v>4</v>
      </c>
      <c r="B383" s="43" t="s">
        <v>444</v>
      </c>
      <c r="C383" s="44" t="s">
        <v>393</v>
      </c>
      <c r="D383" t="s">
        <v>163</v>
      </c>
      <c r="E383" s="45">
        <f t="shared" si="47"/>
        <v>9.1999999999999993</v>
      </c>
      <c r="F383" s="46">
        <f t="shared" si="48"/>
        <v>20.7</v>
      </c>
    </row>
    <row r="384" spans="1:6">
      <c r="A384">
        <v>5</v>
      </c>
      <c r="B384" s="43" t="s">
        <v>169</v>
      </c>
      <c r="C384" s="44" t="s">
        <v>393</v>
      </c>
      <c r="D384" t="s">
        <v>163</v>
      </c>
      <c r="E384" s="45">
        <f t="shared" si="47"/>
        <v>8.1999999999999993</v>
      </c>
      <c r="F384" s="46">
        <f t="shared" si="48"/>
        <v>20.7</v>
      </c>
    </row>
    <row r="385" spans="1:6">
      <c r="A385">
        <v>6</v>
      </c>
      <c r="B385" s="43" t="s">
        <v>170</v>
      </c>
      <c r="C385" s="44" t="s">
        <v>393</v>
      </c>
      <c r="D385" t="s">
        <v>163</v>
      </c>
      <c r="E385" s="45">
        <f t="shared" si="47"/>
        <v>31.9</v>
      </c>
      <c r="F385" s="46">
        <f t="shared" si="48"/>
        <v>20.7</v>
      </c>
    </row>
    <row r="386" spans="1:6">
      <c r="A386">
        <v>7</v>
      </c>
      <c r="B386" s="43" t="s">
        <v>171</v>
      </c>
      <c r="C386" s="44" t="s">
        <v>393</v>
      </c>
      <c r="D386" t="s">
        <v>163</v>
      </c>
      <c r="E386" s="45">
        <f t="shared" si="47"/>
        <v>29.9</v>
      </c>
      <c r="F386" s="46">
        <f t="shared" si="48"/>
        <v>20.7</v>
      </c>
    </row>
    <row r="387" spans="1:6">
      <c r="A387">
        <v>8</v>
      </c>
      <c r="B387" s="43" t="s">
        <v>172</v>
      </c>
      <c r="C387" s="44" t="s">
        <v>393</v>
      </c>
      <c r="D387" t="s">
        <v>163</v>
      </c>
      <c r="E387" s="45">
        <f t="shared" si="47"/>
        <v>25.9</v>
      </c>
      <c r="F387" s="46">
        <f t="shared" si="48"/>
        <v>20.7</v>
      </c>
    </row>
    <row r="388" spans="1:6">
      <c r="A388">
        <v>9</v>
      </c>
      <c r="B388" s="43" t="s">
        <v>173</v>
      </c>
      <c r="C388" s="44" t="s">
        <v>393</v>
      </c>
      <c r="D388" t="s">
        <v>163</v>
      </c>
      <c r="E388" s="45">
        <f t="shared" si="47"/>
        <v>0</v>
      </c>
      <c r="F388" s="46">
        <f t="shared" si="48"/>
        <v>20.7</v>
      </c>
    </row>
    <row r="389" spans="1:6">
      <c r="A389">
        <v>10</v>
      </c>
      <c r="B389" s="43" t="s">
        <v>174</v>
      </c>
      <c r="C389" s="44" t="s">
        <v>393</v>
      </c>
      <c r="D389" t="s">
        <v>163</v>
      </c>
      <c r="E389" s="45">
        <f t="shared" si="47"/>
        <v>20.7</v>
      </c>
      <c r="F389" s="46">
        <f t="shared" si="48"/>
        <v>20.7</v>
      </c>
    </row>
    <row r="390" spans="1:6">
      <c r="A390">
        <v>11</v>
      </c>
      <c r="B390" s="43" t="s">
        <v>175</v>
      </c>
      <c r="C390" s="44" t="s">
        <v>393</v>
      </c>
      <c r="D390" t="s">
        <v>163</v>
      </c>
      <c r="E390" s="45">
        <f t="shared" si="47"/>
        <v>0</v>
      </c>
      <c r="F390" s="46">
        <f t="shared" si="48"/>
        <v>20.7</v>
      </c>
    </row>
    <row r="391" spans="1:6">
      <c r="A391">
        <v>12</v>
      </c>
      <c r="B391" s="43" t="s">
        <v>176</v>
      </c>
      <c r="C391" s="44" t="s">
        <v>393</v>
      </c>
      <c r="D391" t="s">
        <v>163</v>
      </c>
      <c r="E391" s="45">
        <f t="shared" si="47"/>
        <v>0</v>
      </c>
      <c r="F391" s="46">
        <f t="shared" si="48"/>
        <v>20.7</v>
      </c>
    </row>
    <row r="392" spans="1:6">
      <c r="A392">
        <v>13</v>
      </c>
      <c r="B392" s="43" t="s">
        <v>177</v>
      </c>
      <c r="C392" s="44" t="s">
        <v>393</v>
      </c>
      <c r="D392" t="s">
        <v>163</v>
      </c>
      <c r="E392" s="45">
        <f t="shared" si="47"/>
        <v>5</v>
      </c>
      <c r="F392" s="46">
        <f t="shared" si="48"/>
        <v>20.7</v>
      </c>
    </row>
    <row r="393" spans="1:6">
      <c r="A393">
        <v>14</v>
      </c>
      <c r="B393" s="43" t="s">
        <v>178</v>
      </c>
      <c r="C393" s="44" t="s">
        <v>393</v>
      </c>
      <c r="D393" t="s">
        <v>163</v>
      </c>
      <c r="E393" s="45">
        <f t="shared" si="47"/>
        <v>22.8</v>
      </c>
      <c r="F393" s="46">
        <f t="shared" si="48"/>
        <v>20.7</v>
      </c>
    </row>
    <row r="394" spans="1:6">
      <c r="A394">
        <v>15</v>
      </c>
      <c r="B394" s="43" t="s">
        <v>179</v>
      </c>
      <c r="C394" s="44" t="s">
        <v>393</v>
      </c>
      <c r="D394" t="s">
        <v>163</v>
      </c>
      <c r="E394" s="45">
        <f t="shared" si="47"/>
        <v>6.9</v>
      </c>
      <c r="F394" s="46">
        <f t="shared" si="48"/>
        <v>20.7</v>
      </c>
    </row>
    <row r="395" spans="1:6">
      <c r="A395">
        <v>16</v>
      </c>
      <c r="B395" s="43" t="s">
        <v>180</v>
      </c>
      <c r="C395" s="44" t="s">
        <v>393</v>
      </c>
      <c r="D395" t="s">
        <v>163</v>
      </c>
      <c r="E395" s="45">
        <f t="shared" si="47"/>
        <v>25.6</v>
      </c>
      <c r="F395" s="46">
        <f t="shared" si="48"/>
        <v>20.7</v>
      </c>
    </row>
    <row r="396" spans="1:6">
      <c r="A396">
        <v>1</v>
      </c>
      <c r="B396" s="43" t="s">
        <v>166</v>
      </c>
      <c r="C396" s="44" t="s">
        <v>344</v>
      </c>
      <c r="D396" t="s">
        <v>164</v>
      </c>
      <c r="E396" s="45">
        <f t="shared" ref="E396:E410" si="49">INDEX($P$2:$P$18,MATCH(A396,$A$2:$A$18,0))</f>
        <v>14</v>
      </c>
      <c r="F396" s="41">
        <v>15</v>
      </c>
    </row>
    <row r="397" spans="1:6">
      <c r="A397">
        <v>2</v>
      </c>
      <c r="B397" s="43" t="s">
        <v>167</v>
      </c>
      <c r="C397" s="44" t="s">
        <v>344</v>
      </c>
      <c r="D397" t="s">
        <v>164</v>
      </c>
      <c r="E397" s="45">
        <f t="shared" si="49"/>
        <v>15</v>
      </c>
      <c r="F397" s="41">
        <v>15</v>
      </c>
    </row>
    <row r="398" spans="1:6">
      <c r="A398">
        <v>4</v>
      </c>
      <c r="B398" s="43" t="s">
        <v>444</v>
      </c>
      <c r="C398" s="44" t="s">
        <v>344</v>
      </c>
      <c r="D398" t="s">
        <v>164</v>
      </c>
      <c r="E398" s="45">
        <f t="shared" si="49"/>
        <v>15</v>
      </c>
      <c r="F398" s="41">
        <v>15</v>
      </c>
    </row>
    <row r="399" spans="1:6">
      <c r="A399">
        <v>5</v>
      </c>
      <c r="B399" s="43" t="s">
        <v>169</v>
      </c>
      <c r="C399" s="44" t="s">
        <v>344</v>
      </c>
      <c r="D399" t="s">
        <v>164</v>
      </c>
      <c r="E399" s="45">
        <f t="shared" si="49"/>
        <v>15</v>
      </c>
      <c r="F399" s="41">
        <v>15</v>
      </c>
    </row>
    <row r="400" spans="1:6">
      <c r="A400">
        <v>6</v>
      </c>
      <c r="B400" s="43" t="s">
        <v>170</v>
      </c>
      <c r="C400" s="44" t="s">
        <v>344</v>
      </c>
      <c r="D400" t="s">
        <v>164</v>
      </c>
      <c r="E400" s="45">
        <f t="shared" si="49"/>
        <v>15</v>
      </c>
      <c r="F400" s="41">
        <v>15</v>
      </c>
    </row>
    <row r="401" spans="1:6">
      <c r="A401">
        <v>7</v>
      </c>
      <c r="B401" s="43" t="s">
        <v>171</v>
      </c>
      <c r="C401" s="44" t="s">
        <v>344</v>
      </c>
      <c r="D401" t="s">
        <v>164</v>
      </c>
      <c r="E401" s="45">
        <f t="shared" si="49"/>
        <v>14</v>
      </c>
      <c r="F401" s="41">
        <v>15</v>
      </c>
    </row>
    <row r="402" spans="1:6">
      <c r="A402">
        <v>8</v>
      </c>
      <c r="B402" s="43" t="s">
        <v>172</v>
      </c>
      <c r="C402" s="44" t="s">
        <v>344</v>
      </c>
      <c r="D402" t="s">
        <v>164</v>
      </c>
      <c r="E402" s="45">
        <f t="shared" si="49"/>
        <v>14</v>
      </c>
      <c r="F402" s="41">
        <v>15</v>
      </c>
    </row>
    <row r="403" spans="1:6">
      <c r="A403">
        <v>9</v>
      </c>
      <c r="B403" s="43" t="s">
        <v>173</v>
      </c>
      <c r="C403" s="44" t="s">
        <v>344</v>
      </c>
      <c r="D403" t="s">
        <v>164</v>
      </c>
      <c r="E403" s="45">
        <f t="shared" si="49"/>
        <v>16</v>
      </c>
      <c r="F403" s="41">
        <v>15</v>
      </c>
    </row>
    <row r="404" spans="1:6">
      <c r="A404">
        <v>10</v>
      </c>
      <c r="B404" s="43" t="s">
        <v>174</v>
      </c>
      <c r="C404" s="44" t="s">
        <v>344</v>
      </c>
      <c r="D404" t="s">
        <v>164</v>
      </c>
      <c r="E404" s="45">
        <f t="shared" si="49"/>
        <v>15</v>
      </c>
      <c r="F404" s="41">
        <v>15</v>
      </c>
    </row>
    <row r="405" spans="1:6">
      <c r="A405">
        <v>11</v>
      </c>
      <c r="B405" s="43" t="s">
        <v>175</v>
      </c>
      <c r="C405" s="44" t="s">
        <v>344</v>
      </c>
      <c r="D405" t="s">
        <v>164</v>
      </c>
      <c r="E405" s="45">
        <f t="shared" si="49"/>
        <v>14</v>
      </c>
      <c r="F405" s="41">
        <v>15</v>
      </c>
    </row>
    <row r="406" spans="1:6">
      <c r="A406">
        <v>12</v>
      </c>
      <c r="B406" s="43" t="s">
        <v>176</v>
      </c>
      <c r="C406" s="44" t="s">
        <v>344</v>
      </c>
      <c r="D406" t="s">
        <v>164</v>
      </c>
      <c r="E406" s="45">
        <f t="shared" si="49"/>
        <v>15</v>
      </c>
      <c r="F406" s="41">
        <v>15</v>
      </c>
    </row>
    <row r="407" spans="1:6">
      <c r="A407">
        <v>13</v>
      </c>
      <c r="B407" s="43" t="s">
        <v>177</v>
      </c>
      <c r="C407" s="44" t="s">
        <v>344</v>
      </c>
      <c r="D407" t="s">
        <v>164</v>
      </c>
      <c r="E407" s="45">
        <f t="shared" si="49"/>
        <v>15</v>
      </c>
      <c r="F407" s="41">
        <v>15</v>
      </c>
    </row>
    <row r="408" spans="1:6">
      <c r="A408">
        <v>14</v>
      </c>
      <c r="B408" s="43" t="s">
        <v>178</v>
      </c>
      <c r="C408" s="44" t="s">
        <v>344</v>
      </c>
      <c r="D408" t="s">
        <v>164</v>
      </c>
      <c r="E408" s="45">
        <f t="shared" si="49"/>
        <v>14</v>
      </c>
      <c r="F408" s="41">
        <v>15</v>
      </c>
    </row>
    <row r="409" spans="1:6">
      <c r="A409">
        <v>15</v>
      </c>
      <c r="B409" s="43" t="s">
        <v>179</v>
      </c>
      <c r="C409" s="44" t="s">
        <v>344</v>
      </c>
      <c r="D409" t="s">
        <v>164</v>
      </c>
      <c r="E409" s="45">
        <f t="shared" si="49"/>
        <v>15</v>
      </c>
      <c r="F409" s="41">
        <v>15</v>
      </c>
    </row>
    <row r="410" spans="1:6">
      <c r="A410">
        <v>16</v>
      </c>
      <c r="B410" s="43" t="s">
        <v>180</v>
      </c>
      <c r="C410" s="44" t="s">
        <v>344</v>
      </c>
      <c r="D410" t="s">
        <v>164</v>
      </c>
      <c r="E410" s="45">
        <f t="shared" si="49"/>
        <v>16</v>
      </c>
      <c r="F410" s="41">
        <v>15</v>
      </c>
    </row>
    <row r="411" spans="1:6">
      <c r="A411">
        <v>1</v>
      </c>
      <c r="B411" s="43" t="s">
        <v>166</v>
      </c>
      <c r="C411" s="44" t="s">
        <v>288</v>
      </c>
      <c r="D411" t="s">
        <v>163</v>
      </c>
      <c r="E411" s="45">
        <f t="shared" ref="E411:E425" si="50">INDEX($O$2:$O$18,MATCH(A411,$A$2:$A$18,0))</f>
        <v>100</v>
      </c>
      <c r="F411" s="34">
        <f t="shared" ref="F411:F425" si="51">$O$18</f>
        <v>80</v>
      </c>
    </row>
    <row r="412" spans="1:6">
      <c r="A412">
        <v>2</v>
      </c>
      <c r="B412" s="43" t="s">
        <v>167</v>
      </c>
      <c r="C412" s="44" t="s">
        <v>288</v>
      </c>
      <c r="D412" t="s">
        <v>163</v>
      </c>
      <c r="E412" s="45">
        <f t="shared" si="50"/>
        <v>100</v>
      </c>
      <c r="F412" s="34">
        <f t="shared" si="51"/>
        <v>80</v>
      </c>
    </row>
    <row r="413" spans="1:6">
      <c r="A413">
        <v>4</v>
      </c>
      <c r="B413" s="43" t="s">
        <v>444</v>
      </c>
      <c r="C413" s="44" t="s">
        <v>288</v>
      </c>
      <c r="D413" t="s">
        <v>163</v>
      </c>
      <c r="E413" s="45">
        <f t="shared" si="50"/>
        <v>100</v>
      </c>
      <c r="F413" s="34">
        <f t="shared" si="51"/>
        <v>80</v>
      </c>
    </row>
    <row r="414" spans="1:6">
      <c r="A414">
        <v>5</v>
      </c>
      <c r="B414" s="43" t="s">
        <v>169</v>
      </c>
      <c r="C414" s="44" t="s">
        <v>288</v>
      </c>
      <c r="D414" t="s">
        <v>163</v>
      </c>
      <c r="E414" s="45">
        <f t="shared" si="50"/>
        <v>50</v>
      </c>
      <c r="F414" s="34">
        <f t="shared" si="51"/>
        <v>80</v>
      </c>
    </row>
    <row r="415" spans="1:6">
      <c r="A415">
        <v>6</v>
      </c>
      <c r="B415" s="43" t="s">
        <v>170</v>
      </c>
      <c r="C415" s="44" t="s">
        <v>288</v>
      </c>
      <c r="D415" t="s">
        <v>163</v>
      </c>
      <c r="E415" s="45">
        <f t="shared" si="50"/>
        <v>100</v>
      </c>
      <c r="F415" s="34">
        <f t="shared" si="51"/>
        <v>80</v>
      </c>
    </row>
    <row r="416" spans="1:6">
      <c r="A416">
        <v>7</v>
      </c>
      <c r="B416" s="43" t="s">
        <v>171</v>
      </c>
      <c r="C416" s="44" t="s">
        <v>288</v>
      </c>
      <c r="D416" t="s">
        <v>163</v>
      </c>
      <c r="E416" s="45">
        <f t="shared" si="50"/>
        <v>100</v>
      </c>
      <c r="F416" s="34">
        <f t="shared" si="51"/>
        <v>80</v>
      </c>
    </row>
    <row r="417" spans="1:6">
      <c r="A417">
        <v>8</v>
      </c>
      <c r="B417" s="43" t="s">
        <v>172</v>
      </c>
      <c r="C417" s="44" t="s">
        <v>288</v>
      </c>
      <c r="D417" t="s">
        <v>163</v>
      </c>
      <c r="E417" s="45">
        <f t="shared" si="50"/>
        <v>100</v>
      </c>
      <c r="F417" s="34">
        <f t="shared" si="51"/>
        <v>80</v>
      </c>
    </row>
    <row r="418" spans="1:6">
      <c r="A418">
        <v>9</v>
      </c>
      <c r="B418" s="43" t="s">
        <v>173</v>
      </c>
      <c r="C418" s="44" t="s">
        <v>288</v>
      </c>
      <c r="D418" t="s">
        <v>163</v>
      </c>
      <c r="E418" s="45">
        <f t="shared" si="50"/>
        <v>50</v>
      </c>
      <c r="F418" s="34">
        <f t="shared" si="51"/>
        <v>80</v>
      </c>
    </row>
    <row r="419" spans="1:6">
      <c r="A419">
        <v>10</v>
      </c>
      <c r="B419" s="43" t="s">
        <v>174</v>
      </c>
      <c r="C419" s="44" t="s">
        <v>288</v>
      </c>
      <c r="D419" t="s">
        <v>163</v>
      </c>
      <c r="E419" s="45">
        <f t="shared" si="50"/>
        <v>100</v>
      </c>
      <c r="F419" s="34">
        <f t="shared" si="51"/>
        <v>80</v>
      </c>
    </row>
    <row r="420" spans="1:6">
      <c r="A420">
        <v>11</v>
      </c>
      <c r="B420" s="43" t="s">
        <v>175</v>
      </c>
      <c r="C420" s="44" t="s">
        <v>288</v>
      </c>
      <c r="D420" t="s">
        <v>163</v>
      </c>
      <c r="E420" s="45">
        <f t="shared" si="50"/>
        <v>50</v>
      </c>
      <c r="F420" s="34">
        <f t="shared" si="51"/>
        <v>80</v>
      </c>
    </row>
    <row r="421" spans="1:6">
      <c r="A421">
        <v>12</v>
      </c>
      <c r="B421" s="43" t="s">
        <v>176</v>
      </c>
      <c r="C421" s="44" t="s">
        <v>288</v>
      </c>
      <c r="D421" t="s">
        <v>163</v>
      </c>
      <c r="E421" s="45">
        <f t="shared" si="50"/>
        <v>50</v>
      </c>
      <c r="F421" s="34">
        <f t="shared" si="51"/>
        <v>80</v>
      </c>
    </row>
    <row r="422" spans="1:6">
      <c r="A422">
        <v>13</v>
      </c>
      <c r="B422" s="43" t="s">
        <v>177</v>
      </c>
      <c r="C422" s="44" t="s">
        <v>288</v>
      </c>
      <c r="D422" t="s">
        <v>163</v>
      </c>
      <c r="E422" s="45">
        <f t="shared" si="50"/>
        <v>100</v>
      </c>
      <c r="F422" s="34">
        <f t="shared" si="51"/>
        <v>80</v>
      </c>
    </row>
    <row r="423" spans="1:6">
      <c r="A423">
        <v>14</v>
      </c>
      <c r="B423" s="43" t="s">
        <v>178</v>
      </c>
      <c r="C423" s="44" t="s">
        <v>288</v>
      </c>
      <c r="D423" t="s">
        <v>163</v>
      </c>
      <c r="E423" s="45">
        <f t="shared" si="50"/>
        <v>50</v>
      </c>
      <c r="F423" s="34">
        <f t="shared" si="51"/>
        <v>80</v>
      </c>
    </row>
    <row r="424" spans="1:6">
      <c r="A424">
        <v>15</v>
      </c>
      <c r="B424" s="43" t="s">
        <v>179</v>
      </c>
      <c r="C424" s="44" t="s">
        <v>288</v>
      </c>
      <c r="D424" t="s">
        <v>163</v>
      </c>
      <c r="E424" s="45">
        <f t="shared" si="50"/>
        <v>100</v>
      </c>
      <c r="F424" s="34">
        <f t="shared" si="51"/>
        <v>80</v>
      </c>
    </row>
    <row r="425" spans="1:6">
      <c r="A425">
        <v>16</v>
      </c>
      <c r="B425" s="43" t="s">
        <v>180</v>
      </c>
      <c r="C425" s="44" t="s">
        <v>288</v>
      </c>
      <c r="D425" t="s">
        <v>163</v>
      </c>
      <c r="E425" s="45">
        <f t="shared" si="50"/>
        <v>50</v>
      </c>
      <c r="F425" s="34">
        <f t="shared" si="51"/>
        <v>80</v>
      </c>
    </row>
    <row r="426" spans="1:6">
      <c r="A426">
        <v>1</v>
      </c>
      <c r="B426" s="43" t="s">
        <v>166</v>
      </c>
      <c r="C426" s="44" t="s">
        <v>369</v>
      </c>
      <c r="D426" t="s">
        <v>164</v>
      </c>
      <c r="E426" s="45">
        <f t="shared" ref="E426:E455" si="52">INDEX($D$2:$D$18,MATCH(A426,$A$2:$A$18,0))</f>
        <v>66</v>
      </c>
      <c r="F426" s="46">
        <f t="shared" ref="F426:F455" si="53">$D$18</f>
        <v>67.5</v>
      </c>
    </row>
    <row r="427" spans="1:6">
      <c r="A427">
        <v>2</v>
      </c>
      <c r="B427" s="43" t="s">
        <v>167</v>
      </c>
      <c r="C427" s="44" t="s">
        <v>369</v>
      </c>
      <c r="D427" t="s">
        <v>164</v>
      </c>
      <c r="E427" s="45">
        <f t="shared" si="52"/>
        <v>46</v>
      </c>
      <c r="F427" s="46">
        <f t="shared" si="53"/>
        <v>67.5</v>
      </c>
    </row>
    <row r="428" spans="1:6">
      <c r="A428">
        <v>4</v>
      </c>
      <c r="B428" s="43" t="s">
        <v>444</v>
      </c>
      <c r="C428" s="44" t="s">
        <v>369</v>
      </c>
      <c r="D428" t="s">
        <v>164</v>
      </c>
      <c r="E428" s="45">
        <f t="shared" si="52"/>
        <v>76</v>
      </c>
      <c r="F428" s="46">
        <f t="shared" si="53"/>
        <v>67.5</v>
      </c>
    </row>
    <row r="429" spans="1:6">
      <c r="A429">
        <v>5</v>
      </c>
      <c r="B429" s="43" t="s">
        <v>169</v>
      </c>
      <c r="C429" s="44" t="s">
        <v>369</v>
      </c>
      <c r="D429" t="s">
        <v>164</v>
      </c>
      <c r="E429" s="45">
        <f t="shared" si="52"/>
        <v>74</v>
      </c>
      <c r="F429" s="46">
        <f t="shared" si="53"/>
        <v>67.5</v>
      </c>
    </row>
    <row r="430" spans="1:6">
      <c r="A430">
        <v>6</v>
      </c>
      <c r="B430" s="43" t="s">
        <v>170</v>
      </c>
      <c r="C430" s="44" t="s">
        <v>369</v>
      </c>
      <c r="D430" t="s">
        <v>164</v>
      </c>
      <c r="E430" s="45">
        <f t="shared" si="52"/>
        <v>80</v>
      </c>
      <c r="F430" s="46">
        <f t="shared" si="53"/>
        <v>67.5</v>
      </c>
    </row>
    <row r="431" spans="1:6">
      <c r="A431">
        <v>7</v>
      </c>
      <c r="B431" s="43" t="s">
        <v>171</v>
      </c>
      <c r="C431" s="44" t="s">
        <v>369</v>
      </c>
      <c r="D431" t="s">
        <v>164</v>
      </c>
      <c r="E431" s="45">
        <f t="shared" si="52"/>
        <v>56.000000000000007</v>
      </c>
      <c r="F431" s="46">
        <f t="shared" si="53"/>
        <v>67.5</v>
      </c>
    </row>
    <row r="432" spans="1:6">
      <c r="A432">
        <v>8</v>
      </c>
      <c r="B432" s="43" t="s">
        <v>172</v>
      </c>
      <c r="C432" s="44" t="s">
        <v>369</v>
      </c>
      <c r="D432" t="s">
        <v>164</v>
      </c>
      <c r="E432" s="45">
        <f t="shared" si="52"/>
        <v>76</v>
      </c>
      <c r="F432" s="46">
        <f t="shared" si="53"/>
        <v>67.5</v>
      </c>
    </row>
    <row r="433" spans="1:6">
      <c r="A433">
        <v>9</v>
      </c>
      <c r="B433" s="43" t="s">
        <v>173</v>
      </c>
      <c r="C433" s="44" t="s">
        <v>369</v>
      </c>
      <c r="D433" t="s">
        <v>164</v>
      </c>
      <c r="E433" s="45">
        <f t="shared" si="52"/>
        <v>82</v>
      </c>
      <c r="F433" s="46">
        <f t="shared" si="53"/>
        <v>67.5</v>
      </c>
    </row>
    <row r="434" spans="1:6">
      <c r="A434">
        <v>10</v>
      </c>
      <c r="B434" s="43" t="s">
        <v>174</v>
      </c>
      <c r="C434" s="44" t="s">
        <v>369</v>
      </c>
      <c r="D434" t="s">
        <v>164</v>
      </c>
      <c r="E434" s="45">
        <f t="shared" si="52"/>
        <v>60</v>
      </c>
      <c r="F434" s="46">
        <f t="shared" si="53"/>
        <v>67.5</v>
      </c>
    </row>
    <row r="435" spans="1:6">
      <c r="A435">
        <v>11</v>
      </c>
      <c r="B435" s="43" t="s">
        <v>175</v>
      </c>
      <c r="C435" s="44" t="s">
        <v>369</v>
      </c>
      <c r="D435" t="s">
        <v>164</v>
      </c>
      <c r="E435" s="45">
        <f t="shared" si="52"/>
        <v>74</v>
      </c>
      <c r="F435" s="46">
        <f t="shared" si="53"/>
        <v>67.5</v>
      </c>
    </row>
    <row r="436" spans="1:6">
      <c r="A436">
        <v>12</v>
      </c>
      <c r="B436" s="43" t="s">
        <v>176</v>
      </c>
      <c r="C436" s="44" t="s">
        <v>369</v>
      </c>
      <c r="D436" t="s">
        <v>164</v>
      </c>
      <c r="E436" s="45">
        <f t="shared" si="52"/>
        <v>36</v>
      </c>
      <c r="F436" s="46">
        <f t="shared" si="53"/>
        <v>67.5</v>
      </c>
    </row>
    <row r="437" spans="1:6">
      <c r="A437">
        <v>13</v>
      </c>
      <c r="B437" s="43" t="s">
        <v>177</v>
      </c>
      <c r="C437" s="44" t="s">
        <v>369</v>
      </c>
      <c r="D437" t="s">
        <v>164</v>
      </c>
      <c r="E437" s="45">
        <f t="shared" si="52"/>
        <v>94</v>
      </c>
      <c r="F437" s="46">
        <f t="shared" si="53"/>
        <v>67.5</v>
      </c>
    </row>
    <row r="438" spans="1:6">
      <c r="A438">
        <v>14</v>
      </c>
      <c r="B438" s="43" t="s">
        <v>178</v>
      </c>
      <c r="C438" s="44" t="s">
        <v>369</v>
      </c>
      <c r="D438" t="s">
        <v>164</v>
      </c>
      <c r="E438" s="45">
        <f t="shared" si="52"/>
        <v>68</v>
      </c>
      <c r="F438" s="46">
        <f t="shared" si="53"/>
        <v>67.5</v>
      </c>
    </row>
    <row r="439" spans="1:6">
      <c r="A439">
        <v>15</v>
      </c>
      <c r="B439" s="43" t="s">
        <v>179</v>
      </c>
      <c r="C439" s="44" t="s">
        <v>369</v>
      </c>
      <c r="D439" t="s">
        <v>164</v>
      </c>
      <c r="E439" s="45">
        <f t="shared" si="52"/>
        <v>78</v>
      </c>
      <c r="F439" s="46">
        <f t="shared" si="53"/>
        <v>67.5</v>
      </c>
    </row>
    <row r="440" spans="1:6">
      <c r="A440">
        <v>16</v>
      </c>
      <c r="B440" s="43" t="s">
        <v>180</v>
      </c>
      <c r="C440" s="44" t="s">
        <v>369</v>
      </c>
      <c r="D440" t="s">
        <v>164</v>
      </c>
      <c r="E440" s="45">
        <f t="shared" si="52"/>
        <v>46</v>
      </c>
      <c r="F440" s="46">
        <f t="shared" si="53"/>
        <v>67.5</v>
      </c>
    </row>
    <row r="441" spans="1:6">
      <c r="A441">
        <v>1</v>
      </c>
      <c r="B441" s="43" t="s">
        <v>166</v>
      </c>
      <c r="C441" s="44" t="s">
        <v>370</v>
      </c>
      <c r="D441" t="s">
        <v>163</v>
      </c>
      <c r="E441" s="45">
        <f t="shared" si="52"/>
        <v>66</v>
      </c>
      <c r="F441" s="46">
        <f t="shared" si="53"/>
        <v>67.5</v>
      </c>
    </row>
    <row r="442" spans="1:6">
      <c r="A442">
        <v>2</v>
      </c>
      <c r="B442" s="43" t="s">
        <v>167</v>
      </c>
      <c r="C442" s="44" t="s">
        <v>370</v>
      </c>
      <c r="D442" t="s">
        <v>163</v>
      </c>
      <c r="E442" s="45">
        <f t="shared" si="52"/>
        <v>46</v>
      </c>
      <c r="F442" s="46">
        <f t="shared" si="53"/>
        <v>67.5</v>
      </c>
    </row>
    <row r="443" spans="1:6">
      <c r="A443">
        <v>4</v>
      </c>
      <c r="B443" s="43" t="s">
        <v>444</v>
      </c>
      <c r="C443" s="44" t="s">
        <v>370</v>
      </c>
      <c r="D443" t="s">
        <v>163</v>
      </c>
      <c r="E443" s="45">
        <f t="shared" si="52"/>
        <v>76</v>
      </c>
      <c r="F443" s="46">
        <f t="shared" si="53"/>
        <v>67.5</v>
      </c>
    </row>
    <row r="444" spans="1:6">
      <c r="A444">
        <v>5</v>
      </c>
      <c r="B444" s="43" t="s">
        <v>169</v>
      </c>
      <c r="C444" s="44" t="s">
        <v>370</v>
      </c>
      <c r="D444" t="s">
        <v>163</v>
      </c>
      <c r="E444" s="45">
        <f t="shared" si="52"/>
        <v>74</v>
      </c>
      <c r="F444" s="46">
        <f t="shared" si="53"/>
        <v>67.5</v>
      </c>
    </row>
    <row r="445" spans="1:6">
      <c r="A445">
        <v>6</v>
      </c>
      <c r="B445" s="43" t="s">
        <v>170</v>
      </c>
      <c r="C445" s="44" t="s">
        <v>370</v>
      </c>
      <c r="D445" t="s">
        <v>163</v>
      </c>
      <c r="E445" s="45">
        <f t="shared" si="52"/>
        <v>80</v>
      </c>
      <c r="F445" s="46">
        <f t="shared" si="53"/>
        <v>67.5</v>
      </c>
    </row>
    <row r="446" spans="1:6">
      <c r="A446">
        <v>7</v>
      </c>
      <c r="B446" s="43" t="s">
        <v>171</v>
      </c>
      <c r="C446" s="44" t="s">
        <v>370</v>
      </c>
      <c r="D446" t="s">
        <v>163</v>
      </c>
      <c r="E446" s="45">
        <f t="shared" si="52"/>
        <v>56.000000000000007</v>
      </c>
      <c r="F446" s="46">
        <f t="shared" si="53"/>
        <v>67.5</v>
      </c>
    </row>
    <row r="447" spans="1:6">
      <c r="A447">
        <v>8</v>
      </c>
      <c r="B447" s="43" t="s">
        <v>172</v>
      </c>
      <c r="C447" s="44" t="s">
        <v>370</v>
      </c>
      <c r="D447" t="s">
        <v>163</v>
      </c>
      <c r="E447" s="45">
        <f t="shared" si="52"/>
        <v>76</v>
      </c>
      <c r="F447" s="46">
        <f t="shared" si="53"/>
        <v>67.5</v>
      </c>
    </row>
    <row r="448" spans="1:6">
      <c r="A448" s="151">
        <v>9</v>
      </c>
      <c r="B448" s="152" t="s">
        <v>173</v>
      </c>
      <c r="C448" s="44" t="s">
        <v>370</v>
      </c>
      <c r="D448" t="s">
        <v>163</v>
      </c>
      <c r="E448" s="45">
        <f t="shared" si="52"/>
        <v>82</v>
      </c>
      <c r="F448" s="46">
        <f t="shared" si="53"/>
        <v>67.5</v>
      </c>
    </row>
    <row r="449" spans="1:6">
      <c r="A449">
        <v>10</v>
      </c>
      <c r="B449" s="43" t="s">
        <v>174</v>
      </c>
      <c r="C449" s="44" t="s">
        <v>370</v>
      </c>
      <c r="D449" t="s">
        <v>163</v>
      </c>
      <c r="E449" s="45">
        <f t="shared" si="52"/>
        <v>60</v>
      </c>
      <c r="F449" s="46">
        <f t="shared" si="53"/>
        <v>67.5</v>
      </c>
    </row>
    <row r="450" spans="1:6">
      <c r="A450">
        <v>11</v>
      </c>
      <c r="B450" s="43" t="s">
        <v>175</v>
      </c>
      <c r="C450" s="44" t="s">
        <v>370</v>
      </c>
      <c r="D450" t="s">
        <v>163</v>
      </c>
      <c r="E450" s="45">
        <f t="shared" si="52"/>
        <v>74</v>
      </c>
      <c r="F450" s="46">
        <f t="shared" si="53"/>
        <v>67.5</v>
      </c>
    </row>
    <row r="451" spans="1:6">
      <c r="A451">
        <v>12</v>
      </c>
      <c r="B451" s="43" t="s">
        <v>176</v>
      </c>
      <c r="C451" s="44" t="s">
        <v>370</v>
      </c>
      <c r="D451" t="s">
        <v>163</v>
      </c>
      <c r="E451" s="45">
        <f t="shared" si="52"/>
        <v>36</v>
      </c>
      <c r="F451" s="46">
        <f t="shared" si="53"/>
        <v>67.5</v>
      </c>
    </row>
    <row r="452" spans="1:6">
      <c r="A452">
        <v>13</v>
      </c>
      <c r="B452" s="43" t="s">
        <v>177</v>
      </c>
      <c r="C452" s="44" t="s">
        <v>370</v>
      </c>
      <c r="D452" t="s">
        <v>163</v>
      </c>
      <c r="E452" s="45">
        <f t="shared" si="52"/>
        <v>94</v>
      </c>
      <c r="F452" s="46">
        <f t="shared" si="53"/>
        <v>67.5</v>
      </c>
    </row>
    <row r="453" spans="1:6">
      <c r="A453">
        <v>14</v>
      </c>
      <c r="B453" s="43" t="s">
        <v>178</v>
      </c>
      <c r="C453" s="44" t="s">
        <v>370</v>
      </c>
      <c r="D453" t="s">
        <v>163</v>
      </c>
      <c r="E453" s="45">
        <f t="shared" si="52"/>
        <v>68</v>
      </c>
      <c r="F453" s="46">
        <f t="shared" si="53"/>
        <v>67.5</v>
      </c>
    </row>
    <row r="454" spans="1:6">
      <c r="A454">
        <v>15</v>
      </c>
      <c r="B454" s="43" t="s">
        <v>179</v>
      </c>
      <c r="C454" s="44" t="s">
        <v>370</v>
      </c>
      <c r="D454" t="s">
        <v>163</v>
      </c>
      <c r="E454" s="45">
        <f t="shared" si="52"/>
        <v>78</v>
      </c>
      <c r="F454" s="46">
        <f t="shared" si="53"/>
        <v>67.5</v>
      </c>
    </row>
    <row r="455" spans="1:6">
      <c r="A455">
        <v>16</v>
      </c>
      <c r="B455" s="43" t="s">
        <v>180</v>
      </c>
      <c r="C455" s="44" t="s">
        <v>370</v>
      </c>
      <c r="D455" t="s">
        <v>163</v>
      </c>
      <c r="E455" s="45">
        <f t="shared" si="52"/>
        <v>46</v>
      </c>
      <c r="F455" s="46">
        <f t="shared" si="53"/>
        <v>67.5</v>
      </c>
    </row>
    <row r="456" spans="1:6">
      <c r="A456">
        <v>1</v>
      </c>
      <c r="B456" s="43" t="s">
        <v>166</v>
      </c>
      <c r="C456" s="44" t="s">
        <v>289</v>
      </c>
      <c r="D456" t="s">
        <v>164</v>
      </c>
      <c r="E456" s="45">
        <f t="shared" ref="E456:E470" si="54">INDEX($O$2:$O$18,MATCH(A456,$A$2:$A$18,0))</f>
        <v>100</v>
      </c>
      <c r="F456" s="34">
        <f t="shared" ref="F456:F470" si="55">$O$18</f>
        <v>80</v>
      </c>
    </row>
    <row r="457" spans="1:6">
      <c r="A457">
        <v>2</v>
      </c>
      <c r="B457" s="43" t="s">
        <v>167</v>
      </c>
      <c r="C457" s="44" t="s">
        <v>289</v>
      </c>
      <c r="D457" t="s">
        <v>164</v>
      </c>
      <c r="E457" s="45">
        <f t="shared" si="54"/>
        <v>100</v>
      </c>
      <c r="F457" s="34">
        <f t="shared" si="55"/>
        <v>80</v>
      </c>
    </row>
    <row r="458" spans="1:6">
      <c r="A458">
        <v>4</v>
      </c>
      <c r="B458" s="43" t="s">
        <v>444</v>
      </c>
      <c r="C458" s="44" t="s">
        <v>289</v>
      </c>
      <c r="D458" t="s">
        <v>164</v>
      </c>
      <c r="E458" s="45">
        <f t="shared" si="54"/>
        <v>100</v>
      </c>
      <c r="F458" s="34">
        <f t="shared" si="55"/>
        <v>80</v>
      </c>
    </row>
    <row r="459" spans="1:6">
      <c r="A459">
        <v>5</v>
      </c>
      <c r="B459" s="43" t="s">
        <v>169</v>
      </c>
      <c r="C459" s="44" t="s">
        <v>289</v>
      </c>
      <c r="D459" t="s">
        <v>164</v>
      </c>
      <c r="E459" s="45">
        <f t="shared" si="54"/>
        <v>50</v>
      </c>
      <c r="F459" s="34">
        <f t="shared" si="55"/>
        <v>80</v>
      </c>
    </row>
    <row r="460" spans="1:6">
      <c r="A460">
        <v>6</v>
      </c>
      <c r="B460" s="43" t="s">
        <v>170</v>
      </c>
      <c r="C460" s="44" t="s">
        <v>289</v>
      </c>
      <c r="D460" t="s">
        <v>164</v>
      </c>
      <c r="E460" s="45">
        <f t="shared" si="54"/>
        <v>100</v>
      </c>
      <c r="F460" s="34">
        <f t="shared" si="55"/>
        <v>80</v>
      </c>
    </row>
    <row r="461" spans="1:6">
      <c r="A461">
        <v>7</v>
      </c>
      <c r="B461" s="43" t="s">
        <v>171</v>
      </c>
      <c r="C461" s="44" t="s">
        <v>289</v>
      </c>
      <c r="D461" t="s">
        <v>164</v>
      </c>
      <c r="E461" s="45">
        <f t="shared" si="54"/>
        <v>100</v>
      </c>
      <c r="F461" s="34">
        <f t="shared" si="55"/>
        <v>80</v>
      </c>
    </row>
    <row r="462" spans="1:6">
      <c r="A462">
        <v>8</v>
      </c>
      <c r="B462" s="43" t="s">
        <v>172</v>
      </c>
      <c r="C462" s="44" t="s">
        <v>289</v>
      </c>
      <c r="D462" t="s">
        <v>164</v>
      </c>
      <c r="E462" s="45">
        <f t="shared" si="54"/>
        <v>100</v>
      </c>
      <c r="F462" s="34">
        <f t="shared" si="55"/>
        <v>80</v>
      </c>
    </row>
    <row r="463" spans="1:6">
      <c r="A463">
        <v>9</v>
      </c>
      <c r="B463" s="43" t="s">
        <v>173</v>
      </c>
      <c r="C463" s="44" t="s">
        <v>289</v>
      </c>
      <c r="D463" t="s">
        <v>164</v>
      </c>
      <c r="E463" s="45">
        <f t="shared" si="54"/>
        <v>50</v>
      </c>
      <c r="F463" s="34">
        <f t="shared" si="55"/>
        <v>80</v>
      </c>
    </row>
    <row r="464" spans="1:6">
      <c r="A464">
        <v>10</v>
      </c>
      <c r="B464" s="43" t="s">
        <v>174</v>
      </c>
      <c r="C464" s="44" t="s">
        <v>289</v>
      </c>
      <c r="D464" t="s">
        <v>164</v>
      </c>
      <c r="E464" s="45">
        <f t="shared" si="54"/>
        <v>100</v>
      </c>
      <c r="F464" s="34">
        <f t="shared" si="55"/>
        <v>80</v>
      </c>
    </row>
    <row r="465" spans="1:6">
      <c r="A465">
        <v>11</v>
      </c>
      <c r="B465" s="43" t="s">
        <v>175</v>
      </c>
      <c r="C465" s="44" t="s">
        <v>289</v>
      </c>
      <c r="D465" t="s">
        <v>164</v>
      </c>
      <c r="E465" s="45">
        <f t="shared" si="54"/>
        <v>50</v>
      </c>
      <c r="F465" s="34">
        <f t="shared" si="55"/>
        <v>80</v>
      </c>
    </row>
    <row r="466" spans="1:6">
      <c r="A466">
        <v>12</v>
      </c>
      <c r="B466" s="43" t="s">
        <v>176</v>
      </c>
      <c r="C466" s="44" t="s">
        <v>289</v>
      </c>
      <c r="D466" t="s">
        <v>164</v>
      </c>
      <c r="E466" s="45">
        <f t="shared" si="54"/>
        <v>50</v>
      </c>
      <c r="F466" s="34">
        <f t="shared" si="55"/>
        <v>80</v>
      </c>
    </row>
    <row r="467" spans="1:6">
      <c r="A467">
        <v>13</v>
      </c>
      <c r="B467" s="43" t="s">
        <v>177</v>
      </c>
      <c r="C467" s="44" t="s">
        <v>289</v>
      </c>
      <c r="D467" t="s">
        <v>164</v>
      </c>
      <c r="E467" s="45">
        <f t="shared" si="54"/>
        <v>100</v>
      </c>
      <c r="F467" s="34">
        <f t="shared" si="55"/>
        <v>80</v>
      </c>
    </row>
    <row r="468" spans="1:6">
      <c r="A468">
        <v>14</v>
      </c>
      <c r="B468" s="43" t="s">
        <v>178</v>
      </c>
      <c r="C468" s="44" t="s">
        <v>289</v>
      </c>
      <c r="D468" t="s">
        <v>164</v>
      </c>
      <c r="E468" s="45">
        <f t="shared" si="54"/>
        <v>50</v>
      </c>
      <c r="F468" s="34">
        <f t="shared" si="55"/>
        <v>80</v>
      </c>
    </row>
    <row r="469" spans="1:6">
      <c r="A469">
        <v>15</v>
      </c>
      <c r="B469" s="43" t="s">
        <v>179</v>
      </c>
      <c r="C469" s="44" t="s">
        <v>289</v>
      </c>
      <c r="D469" t="s">
        <v>164</v>
      </c>
      <c r="E469" s="45">
        <f t="shared" si="54"/>
        <v>100</v>
      </c>
      <c r="F469" s="34">
        <f t="shared" si="55"/>
        <v>80</v>
      </c>
    </row>
    <row r="470" spans="1:6">
      <c r="A470">
        <v>16</v>
      </c>
      <c r="B470" s="43" t="s">
        <v>180</v>
      </c>
      <c r="C470" s="44" t="s">
        <v>289</v>
      </c>
      <c r="D470" t="s">
        <v>164</v>
      </c>
      <c r="E470" s="45">
        <f t="shared" si="54"/>
        <v>50</v>
      </c>
      <c r="F470" s="34">
        <f t="shared" si="55"/>
        <v>80</v>
      </c>
    </row>
    <row r="471" spans="1:6">
      <c r="A471">
        <v>1</v>
      </c>
      <c r="B471" s="43" t="s">
        <v>166</v>
      </c>
      <c r="C471" s="44" t="s">
        <v>226</v>
      </c>
      <c r="D471" t="s">
        <v>164</v>
      </c>
      <c r="E471" s="46">
        <f t="shared" ref="E471:E492" si="56">INDEX($I$2:$I$18,MATCH(A471,$A$2:$A$18,0))</f>
        <v>20</v>
      </c>
      <c r="F471" s="46">
        <f t="shared" ref="F471:F500" si="57">$I$18</f>
        <v>25.3</v>
      </c>
    </row>
    <row r="472" spans="1:6">
      <c r="A472">
        <v>2</v>
      </c>
      <c r="B472" s="43" t="s">
        <v>167</v>
      </c>
      <c r="C472" s="44" t="s">
        <v>226</v>
      </c>
      <c r="D472" t="s">
        <v>164</v>
      </c>
      <c r="E472" s="46">
        <f t="shared" si="56"/>
        <v>20</v>
      </c>
      <c r="F472" s="46">
        <f t="shared" si="57"/>
        <v>25.3</v>
      </c>
    </row>
    <row r="473" spans="1:6">
      <c r="A473">
        <v>4</v>
      </c>
      <c r="B473" s="43" t="s">
        <v>444</v>
      </c>
      <c r="C473" s="44" t="s">
        <v>226</v>
      </c>
      <c r="D473" t="s">
        <v>164</v>
      </c>
      <c r="E473" s="46">
        <f t="shared" si="56"/>
        <v>20</v>
      </c>
      <c r="F473" s="46">
        <f t="shared" si="57"/>
        <v>25.3</v>
      </c>
    </row>
    <row r="474" spans="1:6">
      <c r="A474">
        <v>5</v>
      </c>
      <c r="B474" s="43" t="s">
        <v>169</v>
      </c>
      <c r="C474" s="44" t="s">
        <v>226</v>
      </c>
      <c r="D474" t="s">
        <v>164</v>
      </c>
      <c r="E474" s="46">
        <f t="shared" si="56"/>
        <v>0</v>
      </c>
      <c r="F474" s="46">
        <f t="shared" si="57"/>
        <v>25.3</v>
      </c>
    </row>
    <row r="475" spans="1:6">
      <c r="A475">
        <v>6</v>
      </c>
      <c r="B475" s="43" t="s">
        <v>170</v>
      </c>
      <c r="C475" s="44" t="s">
        <v>226</v>
      </c>
      <c r="D475" t="s">
        <v>164</v>
      </c>
      <c r="E475" s="46">
        <f t="shared" si="56"/>
        <v>40</v>
      </c>
      <c r="F475" s="46">
        <f t="shared" si="57"/>
        <v>25.3</v>
      </c>
    </row>
    <row r="476" spans="1:6">
      <c r="A476">
        <v>7</v>
      </c>
      <c r="B476" s="43" t="s">
        <v>171</v>
      </c>
      <c r="C476" s="44" t="s">
        <v>226</v>
      </c>
      <c r="D476" t="s">
        <v>164</v>
      </c>
      <c r="E476" s="46">
        <f t="shared" si="56"/>
        <v>20</v>
      </c>
      <c r="F476" s="46">
        <f t="shared" si="57"/>
        <v>25.3</v>
      </c>
    </row>
    <row r="477" spans="1:6">
      <c r="A477">
        <v>8</v>
      </c>
      <c r="B477" s="43" t="s">
        <v>172</v>
      </c>
      <c r="C477" s="44" t="s">
        <v>226</v>
      </c>
      <c r="D477" t="s">
        <v>164</v>
      </c>
      <c r="E477" s="46">
        <f t="shared" si="56"/>
        <v>0</v>
      </c>
      <c r="F477" s="46">
        <f t="shared" si="57"/>
        <v>25.3</v>
      </c>
    </row>
    <row r="478" spans="1:6">
      <c r="A478">
        <v>9</v>
      </c>
      <c r="B478" s="43" t="s">
        <v>173</v>
      </c>
      <c r="C478" s="44" t="s">
        <v>226</v>
      </c>
      <c r="D478" t="s">
        <v>164</v>
      </c>
      <c r="E478" s="46">
        <f t="shared" si="56"/>
        <v>100</v>
      </c>
      <c r="F478" s="46">
        <f t="shared" si="57"/>
        <v>25.3</v>
      </c>
    </row>
    <row r="479" spans="1:6">
      <c r="A479">
        <v>10</v>
      </c>
      <c r="B479" s="43" t="s">
        <v>174</v>
      </c>
      <c r="C479" s="44" t="s">
        <v>226</v>
      </c>
      <c r="D479" t="s">
        <v>164</v>
      </c>
      <c r="E479" s="46">
        <f t="shared" si="56"/>
        <v>0</v>
      </c>
      <c r="F479" s="46">
        <f t="shared" si="57"/>
        <v>25.3</v>
      </c>
    </row>
    <row r="480" spans="1:6">
      <c r="A480">
        <v>11</v>
      </c>
      <c r="B480" s="43" t="s">
        <v>175</v>
      </c>
      <c r="C480" s="44" t="s">
        <v>226</v>
      </c>
      <c r="D480" t="s">
        <v>164</v>
      </c>
      <c r="E480" s="46">
        <f t="shared" si="56"/>
        <v>0</v>
      </c>
      <c r="F480" s="46">
        <f t="shared" si="57"/>
        <v>25.3</v>
      </c>
    </row>
    <row r="481" spans="1:6">
      <c r="A481">
        <v>12</v>
      </c>
      <c r="B481" s="43" t="s">
        <v>176</v>
      </c>
      <c r="C481" s="44" t="s">
        <v>226</v>
      </c>
      <c r="D481" t="s">
        <v>164</v>
      </c>
      <c r="E481" s="46">
        <f t="shared" si="56"/>
        <v>20</v>
      </c>
      <c r="F481" s="46">
        <f t="shared" si="57"/>
        <v>25.3</v>
      </c>
    </row>
    <row r="482" spans="1:6">
      <c r="A482">
        <v>13</v>
      </c>
      <c r="B482" s="43" t="s">
        <v>177</v>
      </c>
      <c r="C482" s="44" t="s">
        <v>226</v>
      </c>
      <c r="D482" t="s">
        <v>164</v>
      </c>
      <c r="E482" s="46">
        <f t="shared" si="56"/>
        <v>100</v>
      </c>
      <c r="F482" s="46">
        <f t="shared" si="57"/>
        <v>25.3</v>
      </c>
    </row>
    <row r="483" spans="1:6">
      <c r="A483">
        <v>14</v>
      </c>
      <c r="B483" s="43" t="s">
        <v>178</v>
      </c>
      <c r="C483" s="44" t="s">
        <v>226</v>
      </c>
      <c r="D483" t="s">
        <v>164</v>
      </c>
      <c r="E483" s="46">
        <f t="shared" si="56"/>
        <v>0</v>
      </c>
      <c r="F483" s="46">
        <f t="shared" si="57"/>
        <v>25.3</v>
      </c>
    </row>
    <row r="484" spans="1:6">
      <c r="A484">
        <v>15</v>
      </c>
      <c r="B484" s="43" t="s">
        <v>179</v>
      </c>
      <c r="C484" s="44" t="s">
        <v>226</v>
      </c>
      <c r="D484" t="s">
        <v>164</v>
      </c>
      <c r="E484" s="46">
        <f t="shared" si="56"/>
        <v>20</v>
      </c>
      <c r="F484" s="46">
        <f t="shared" si="57"/>
        <v>25.3</v>
      </c>
    </row>
    <row r="485" spans="1:6">
      <c r="A485">
        <v>16</v>
      </c>
      <c r="B485" s="43" t="s">
        <v>180</v>
      </c>
      <c r="C485" s="44" t="s">
        <v>226</v>
      </c>
      <c r="D485" t="s">
        <v>164</v>
      </c>
      <c r="E485" s="46">
        <f t="shared" si="56"/>
        <v>20</v>
      </c>
      <c r="F485" s="46">
        <f t="shared" si="57"/>
        <v>25.3</v>
      </c>
    </row>
    <row r="486" spans="1:6">
      <c r="A486">
        <v>1</v>
      </c>
      <c r="B486" s="43" t="s">
        <v>166</v>
      </c>
      <c r="C486" s="44" t="s">
        <v>510</v>
      </c>
      <c r="D486" s="7" t="s">
        <v>163</v>
      </c>
      <c r="E486" s="46">
        <f t="shared" si="56"/>
        <v>20</v>
      </c>
      <c r="F486" s="46">
        <f t="shared" si="57"/>
        <v>25.3</v>
      </c>
    </row>
    <row r="487" spans="1:6">
      <c r="A487">
        <v>2</v>
      </c>
      <c r="B487" s="43" t="s">
        <v>167</v>
      </c>
      <c r="C487" s="44" t="s">
        <v>510</v>
      </c>
      <c r="D487" s="7" t="s">
        <v>163</v>
      </c>
      <c r="E487" s="46">
        <f t="shared" si="56"/>
        <v>20</v>
      </c>
      <c r="F487" s="46">
        <f t="shared" si="57"/>
        <v>25.3</v>
      </c>
    </row>
    <row r="488" spans="1:6">
      <c r="A488">
        <v>4</v>
      </c>
      <c r="B488" s="43" t="s">
        <v>444</v>
      </c>
      <c r="C488" s="44" t="s">
        <v>510</v>
      </c>
      <c r="D488" s="7" t="s">
        <v>163</v>
      </c>
      <c r="E488" s="46">
        <f t="shared" si="56"/>
        <v>20</v>
      </c>
      <c r="F488" s="46">
        <f t="shared" si="57"/>
        <v>25.3</v>
      </c>
    </row>
    <row r="489" spans="1:6">
      <c r="A489">
        <v>5</v>
      </c>
      <c r="B489" s="43" t="s">
        <v>169</v>
      </c>
      <c r="C489" s="44" t="s">
        <v>510</v>
      </c>
      <c r="D489" s="7" t="s">
        <v>163</v>
      </c>
      <c r="E489" s="46">
        <f t="shared" si="56"/>
        <v>0</v>
      </c>
      <c r="F489" s="46">
        <f t="shared" si="57"/>
        <v>25.3</v>
      </c>
    </row>
    <row r="490" spans="1:6">
      <c r="A490">
        <v>6</v>
      </c>
      <c r="B490" s="43" t="s">
        <v>170</v>
      </c>
      <c r="C490" s="44" t="s">
        <v>510</v>
      </c>
      <c r="D490" s="7" t="s">
        <v>163</v>
      </c>
      <c r="E490" s="46">
        <f t="shared" si="56"/>
        <v>40</v>
      </c>
      <c r="F490" s="46">
        <f t="shared" si="57"/>
        <v>25.3</v>
      </c>
    </row>
    <row r="491" spans="1:6">
      <c r="A491">
        <v>7</v>
      </c>
      <c r="B491" s="43" t="s">
        <v>171</v>
      </c>
      <c r="C491" s="44" t="s">
        <v>510</v>
      </c>
      <c r="D491" s="7" t="s">
        <v>163</v>
      </c>
      <c r="E491" s="46">
        <f t="shared" si="56"/>
        <v>20</v>
      </c>
      <c r="F491" s="46">
        <f t="shared" si="57"/>
        <v>25.3</v>
      </c>
    </row>
    <row r="492" spans="1:6">
      <c r="A492">
        <v>8</v>
      </c>
      <c r="B492" s="43" t="s">
        <v>172</v>
      </c>
      <c r="C492" s="44" t="s">
        <v>510</v>
      </c>
      <c r="D492" s="7" t="s">
        <v>163</v>
      </c>
      <c r="E492" s="46">
        <f t="shared" si="56"/>
        <v>0</v>
      </c>
      <c r="F492" s="46">
        <f t="shared" si="57"/>
        <v>25.3</v>
      </c>
    </row>
    <row r="493" spans="1:6">
      <c r="A493">
        <v>9</v>
      </c>
      <c r="B493" s="43" t="s">
        <v>173</v>
      </c>
      <c r="C493" s="44" t="s">
        <v>510</v>
      </c>
      <c r="D493" s="7" t="s">
        <v>163</v>
      </c>
      <c r="E493" s="45">
        <f>INDEX($H$2:$H$18,MATCH(A493,$A$2:$A$18,0))</f>
        <v>33.333333333333329</v>
      </c>
      <c r="F493" s="46">
        <f t="shared" si="57"/>
        <v>25.3</v>
      </c>
    </row>
    <row r="494" spans="1:6">
      <c r="A494">
        <v>10</v>
      </c>
      <c r="B494" s="43" t="s">
        <v>174</v>
      </c>
      <c r="C494" s="44" t="s">
        <v>510</v>
      </c>
      <c r="D494" s="7" t="s">
        <v>163</v>
      </c>
      <c r="E494" s="46">
        <f t="shared" ref="E494:E500" si="58">INDEX($I$2:$I$18,MATCH(A494,$A$2:$A$18,0))</f>
        <v>0</v>
      </c>
      <c r="F494" s="46">
        <f t="shared" si="57"/>
        <v>25.3</v>
      </c>
    </row>
    <row r="495" spans="1:6">
      <c r="A495">
        <v>11</v>
      </c>
      <c r="B495" s="43" t="s">
        <v>175</v>
      </c>
      <c r="C495" s="44" t="s">
        <v>510</v>
      </c>
      <c r="D495" s="7" t="s">
        <v>163</v>
      </c>
      <c r="E495" s="46">
        <f t="shared" si="58"/>
        <v>0</v>
      </c>
      <c r="F495" s="46">
        <f t="shared" si="57"/>
        <v>25.3</v>
      </c>
    </row>
    <row r="496" spans="1:6">
      <c r="A496">
        <v>12</v>
      </c>
      <c r="B496" s="43" t="s">
        <v>176</v>
      </c>
      <c r="C496" s="44" t="s">
        <v>510</v>
      </c>
      <c r="D496" s="7" t="s">
        <v>163</v>
      </c>
      <c r="E496" s="46">
        <f t="shared" si="58"/>
        <v>20</v>
      </c>
      <c r="F496" s="46">
        <f t="shared" si="57"/>
        <v>25.3</v>
      </c>
    </row>
    <row r="497" spans="1:6">
      <c r="A497">
        <v>13</v>
      </c>
      <c r="B497" s="43" t="s">
        <v>177</v>
      </c>
      <c r="C497" s="44" t="s">
        <v>510</v>
      </c>
      <c r="D497" s="7" t="s">
        <v>163</v>
      </c>
      <c r="E497" s="46">
        <f t="shared" si="58"/>
        <v>100</v>
      </c>
      <c r="F497" s="46">
        <f t="shared" si="57"/>
        <v>25.3</v>
      </c>
    </row>
    <row r="498" spans="1:6">
      <c r="A498">
        <v>14</v>
      </c>
      <c r="B498" s="43" t="s">
        <v>178</v>
      </c>
      <c r="C498" s="44" t="s">
        <v>510</v>
      </c>
      <c r="D498" s="7" t="s">
        <v>163</v>
      </c>
      <c r="E498" s="46">
        <f t="shared" si="58"/>
        <v>0</v>
      </c>
      <c r="F498" s="46">
        <f t="shared" si="57"/>
        <v>25.3</v>
      </c>
    </row>
    <row r="499" spans="1:6">
      <c r="A499">
        <v>15</v>
      </c>
      <c r="B499" s="43" t="s">
        <v>179</v>
      </c>
      <c r="C499" s="44" t="s">
        <v>510</v>
      </c>
      <c r="D499" s="7" t="s">
        <v>163</v>
      </c>
      <c r="E499" s="46">
        <f t="shared" si="58"/>
        <v>20</v>
      </c>
      <c r="F499" s="46">
        <f t="shared" si="57"/>
        <v>25.3</v>
      </c>
    </row>
    <row r="500" spans="1:6">
      <c r="A500">
        <v>16</v>
      </c>
      <c r="B500" s="43" t="s">
        <v>180</v>
      </c>
      <c r="C500" s="44" t="s">
        <v>510</v>
      </c>
      <c r="D500" s="7" t="s">
        <v>163</v>
      </c>
      <c r="E500" s="46">
        <f t="shared" si="58"/>
        <v>20</v>
      </c>
      <c r="F500" s="46">
        <f t="shared" si="57"/>
        <v>25.3</v>
      </c>
    </row>
    <row r="501" spans="1:6">
      <c r="A501">
        <v>1</v>
      </c>
      <c r="B501" s="43" t="s">
        <v>166</v>
      </c>
      <c r="C501" s="44" t="s">
        <v>247</v>
      </c>
      <c r="D501" t="s">
        <v>164</v>
      </c>
      <c r="E501" s="45">
        <f t="shared" ref="E501:E515" si="59">INDEX($H$2:$H$18,MATCH(A501,$A$2:$A$18,0))</f>
        <v>0</v>
      </c>
      <c r="F501" s="46">
        <f t="shared" ref="F501:F515" si="60">$H$18</f>
        <v>55.55555555555555</v>
      </c>
    </row>
    <row r="502" spans="1:6">
      <c r="A502">
        <v>2</v>
      </c>
      <c r="B502" s="43" t="s">
        <v>167</v>
      </c>
      <c r="C502" s="44" t="s">
        <v>247</v>
      </c>
      <c r="D502" t="s">
        <v>164</v>
      </c>
      <c r="E502" s="45">
        <f t="shared" si="59"/>
        <v>100</v>
      </c>
      <c r="F502" s="46">
        <f t="shared" si="60"/>
        <v>55.55555555555555</v>
      </c>
    </row>
    <row r="503" spans="1:6">
      <c r="A503">
        <v>4</v>
      </c>
      <c r="B503" s="43" t="s">
        <v>444</v>
      </c>
      <c r="C503" s="44" t="s">
        <v>247</v>
      </c>
      <c r="D503" t="s">
        <v>164</v>
      </c>
      <c r="E503" s="45">
        <f t="shared" si="59"/>
        <v>100</v>
      </c>
      <c r="F503" s="46">
        <f t="shared" si="60"/>
        <v>55.55555555555555</v>
      </c>
    </row>
    <row r="504" spans="1:6">
      <c r="A504">
        <v>5</v>
      </c>
      <c r="B504" s="43" t="s">
        <v>169</v>
      </c>
      <c r="C504" s="44" t="s">
        <v>247</v>
      </c>
      <c r="D504" t="s">
        <v>164</v>
      </c>
      <c r="E504" s="45">
        <f t="shared" si="59"/>
        <v>66.666666666666657</v>
      </c>
      <c r="F504" s="46">
        <f t="shared" si="60"/>
        <v>55.55555555555555</v>
      </c>
    </row>
    <row r="505" spans="1:6">
      <c r="A505">
        <v>6</v>
      </c>
      <c r="B505" s="43" t="s">
        <v>170</v>
      </c>
      <c r="C505" s="44" t="s">
        <v>247</v>
      </c>
      <c r="D505" t="s">
        <v>164</v>
      </c>
      <c r="E505" s="45">
        <f t="shared" si="59"/>
        <v>100</v>
      </c>
      <c r="F505" s="46">
        <f t="shared" si="60"/>
        <v>55.55555555555555</v>
      </c>
    </row>
    <row r="506" spans="1:6">
      <c r="A506">
        <v>7</v>
      </c>
      <c r="B506" s="43" t="s">
        <v>171</v>
      </c>
      <c r="C506" s="44" t="s">
        <v>247</v>
      </c>
      <c r="D506" t="s">
        <v>164</v>
      </c>
      <c r="E506" s="45">
        <f t="shared" si="59"/>
        <v>33.333333333333329</v>
      </c>
      <c r="F506" s="46">
        <f t="shared" si="60"/>
        <v>55.55555555555555</v>
      </c>
    </row>
    <row r="507" spans="1:6">
      <c r="A507">
        <v>8</v>
      </c>
      <c r="B507" s="43" t="s">
        <v>172</v>
      </c>
      <c r="C507" s="44" t="s">
        <v>247</v>
      </c>
      <c r="D507" t="s">
        <v>164</v>
      </c>
      <c r="E507" s="45">
        <f t="shared" si="59"/>
        <v>66.666666666666657</v>
      </c>
      <c r="F507" s="46">
        <f t="shared" si="60"/>
        <v>55.55555555555555</v>
      </c>
    </row>
    <row r="508" spans="1:6">
      <c r="A508">
        <v>9</v>
      </c>
      <c r="B508" s="43" t="s">
        <v>173</v>
      </c>
      <c r="C508" s="44" t="s">
        <v>247</v>
      </c>
      <c r="D508" t="s">
        <v>164</v>
      </c>
      <c r="E508" s="45">
        <f t="shared" si="59"/>
        <v>33.333333333333329</v>
      </c>
      <c r="F508" s="46">
        <f t="shared" si="60"/>
        <v>55.55555555555555</v>
      </c>
    </row>
    <row r="509" spans="1:6">
      <c r="A509">
        <v>10</v>
      </c>
      <c r="B509" s="43" t="s">
        <v>174</v>
      </c>
      <c r="C509" s="44" t="s">
        <v>247</v>
      </c>
      <c r="D509" t="s">
        <v>164</v>
      </c>
      <c r="E509" s="45">
        <f t="shared" si="59"/>
        <v>33.333333333333329</v>
      </c>
      <c r="F509" s="46">
        <f t="shared" si="60"/>
        <v>55.55555555555555</v>
      </c>
    </row>
    <row r="510" spans="1:6">
      <c r="A510">
        <v>11</v>
      </c>
      <c r="B510" s="43" t="s">
        <v>175</v>
      </c>
      <c r="C510" s="44" t="s">
        <v>247</v>
      </c>
      <c r="D510" t="s">
        <v>164</v>
      </c>
      <c r="E510" s="45">
        <f t="shared" si="59"/>
        <v>33.333333333333329</v>
      </c>
      <c r="F510" s="46">
        <f t="shared" si="60"/>
        <v>55.55555555555555</v>
      </c>
    </row>
    <row r="511" spans="1:6">
      <c r="A511">
        <v>12</v>
      </c>
      <c r="B511" s="43" t="s">
        <v>176</v>
      </c>
      <c r="C511" s="44" t="s">
        <v>247</v>
      </c>
      <c r="D511" t="s">
        <v>164</v>
      </c>
      <c r="E511" s="45">
        <f t="shared" si="59"/>
        <v>0</v>
      </c>
      <c r="F511" s="46">
        <f t="shared" si="60"/>
        <v>55.55555555555555</v>
      </c>
    </row>
    <row r="512" spans="1:6">
      <c r="A512">
        <v>13</v>
      </c>
      <c r="B512" s="43" t="s">
        <v>177</v>
      </c>
      <c r="C512" s="44" t="s">
        <v>247</v>
      </c>
      <c r="D512" t="s">
        <v>164</v>
      </c>
      <c r="E512" s="45">
        <f t="shared" si="59"/>
        <v>100</v>
      </c>
      <c r="F512" s="46">
        <f t="shared" si="60"/>
        <v>55.55555555555555</v>
      </c>
    </row>
    <row r="513" spans="1:6">
      <c r="A513">
        <v>14</v>
      </c>
      <c r="B513" s="43" t="s">
        <v>178</v>
      </c>
      <c r="C513" s="44" t="s">
        <v>247</v>
      </c>
      <c r="D513" t="s">
        <v>164</v>
      </c>
      <c r="E513" s="45">
        <f t="shared" si="59"/>
        <v>33.333333333333329</v>
      </c>
      <c r="F513" s="46">
        <f t="shared" si="60"/>
        <v>55.55555555555555</v>
      </c>
    </row>
    <row r="514" spans="1:6">
      <c r="A514">
        <v>15</v>
      </c>
      <c r="B514" s="43" t="s">
        <v>179</v>
      </c>
      <c r="C514" s="44" t="s">
        <v>247</v>
      </c>
      <c r="D514" t="s">
        <v>164</v>
      </c>
      <c r="E514" s="45">
        <f t="shared" si="59"/>
        <v>33.333333333333329</v>
      </c>
      <c r="F514" s="46">
        <f t="shared" si="60"/>
        <v>55.55555555555555</v>
      </c>
    </row>
    <row r="515" spans="1:6">
      <c r="A515">
        <v>16</v>
      </c>
      <c r="B515" s="43" t="s">
        <v>180</v>
      </c>
      <c r="C515" s="44" t="s">
        <v>247</v>
      </c>
      <c r="D515" t="s">
        <v>164</v>
      </c>
      <c r="E515" s="45">
        <f t="shared" si="59"/>
        <v>100</v>
      </c>
      <c r="F515" s="46">
        <f t="shared" si="60"/>
        <v>55.55555555555555</v>
      </c>
    </row>
    <row r="516" spans="1:6">
      <c r="A516">
        <v>9</v>
      </c>
      <c r="B516" s="43" t="s">
        <v>173</v>
      </c>
      <c r="C516" s="44" t="s">
        <v>267</v>
      </c>
      <c r="D516" t="s">
        <v>164</v>
      </c>
      <c r="E516" s="45">
        <f t="shared" ref="E516:E530" si="61">INDEX($M$2:$M$18,MATCH(A516,$A$2:$A$18,0))</f>
        <v>100</v>
      </c>
      <c r="F516" s="46">
        <f t="shared" ref="F516:F530" si="62">$M$18</f>
        <v>83.333333333333343</v>
      </c>
    </row>
    <row r="517" spans="1:6">
      <c r="A517">
        <v>1</v>
      </c>
      <c r="B517" s="43" t="s">
        <v>166</v>
      </c>
      <c r="C517" s="44" t="s">
        <v>267</v>
      </c>
      <c r="D517" t="s">
        <v>164</v>
      </c>
      <c r="E517" s="45">
        <f t="shared" si="61"/>
        <v>50</v>
      </c>
      <c r="F517" s="46">
        <f t="shared" si="62"/>
        <v>83.333333333333343</v>
      </c>
    </row>
    <row r="518" spans="1:6">
      <c r="A518">
        <v>2</v>
      </c>
      <c r="B518" s="43" t="s">
        <v>167</v>
      </c>
      <c r="C518" s="44" t="s">
        <v>267</v>
      </c>
      <c r="D518" t="s">
        <v>164</v>
      </c>
      <c r="E518" s="45">
        <f t="shared" si="61"/>
        <v>100</v>
      </c>
      <c r="F518" s="46">
        <f t="shared" si="62"/>
        <v>83.333333333333343</v>
      </c>
    </row>
    <row r="519" spans="1:6">
      <c r="A519">
        <v>4</v>
      </c>
      <c r="B519" s="43" t="s">
        <v>444</v>
      </c>
      <c r="C519" s="44" t="s">
        <v>267</v>
      </c>
      <c r="D519" t="s">
        <v>164</v>
      </c>
      <c r="E519" s="45">
        <f t="shared" si="61"/>
        <v>100</v>
      </c>
      <c r="F519" s="46">
        <f t="shared" si="62"/>
        <v>83.333333333333343</v>
      </c>
    </row>
    <row r="520" spans="1:6">
      <c r="A520">
        <v>5</v>
      </c>
      <c r="B520" s="43" t="s">
        <v>169</v>
      </c>
      <c r="C520" s="44" t="s">
        <v>267</v>
      </c>
      <c r="D520" t="s">
        <v>164</v>
      </c>
      <c r="E520" s="45">
        <f t="shared" si="61"/>
        <v>100</v>
      </c>
      <c r="F520" s="46">
        <f t="shared" si="62"/>
        <v>83.333333333333343</v>
      </c>
    </row>
    <row r="521" spans="1:6">
      <c r="A521">
        <v>6</v>
      </c>
      <c r="B521" s="43" t="s">
        <v>170</v>
      </c>
      <c r="C521" s="44" t="s">
        <v>267</v>
      </c>
      <c r="D521" t="s">
        <v>164</v>
      </c>
      <c r="E521" s="45">
        <f t="shared" si="61"/>
        <v>100</v>
      </c>
      <c r="F521" s="46">
        <f t="shared" si="62"/>
        <v>83.333333333333343</v>
      </c>
    </row>
    <row r="522" spans="1:6">
      <c r="A522">
        <v>7</v>
      </c>
      <c r="B522" s="43" t="s">
        <v>171</v>
      </c>
      <c r="C522" s="44" t="s">
        <v>267</v>
      </c>
      <c r="D522" t="s">
        <v>164</v>
      </c>
      <c r="E522" s="45">
        <f t="shared" si="61"/>
        <v>100</v>
      </c>
      <c r="F522" s="46">
        <f t="shared" si="62"/>
        <v>83.333333333333343</v>
      </c>
    </row>
    <row r="523" spans="1:6">
      <c r="A523">
        <v>8</v>
      </c>
      <c r="B523" s="43" t="s">
        <v>172</v>
      </c>
      <c r="C523" s="44" t="s">
        <v>267</v>
      </c>
      <c r="D523" t="s">
        <v>164</v>
      </c>
      <c r="E523" s="45">
        <f t="shared" si="61"/>
        <v>50</v>
      </c>
      <c r="F523" s="46">
        <f t="shared" si="62"/>
        <v>83.333333333333343</v>
      </c>
    </row>
    <row r="524" spans="1:6">
      <c r="A524">
        <v>10</v>
      </c>
      <c r="B524" s="43" t="s">
        <v>174</v>
      </c>
      <c r="C524" s="44" t="s">
        <v>267</v>
      </c>
      <c r="D524" t="s">
        <v>164</v>
      </c>
      <c r="E524" s="45">
        <f t="shared" si="61"/>
        <v>50</v>
      </c>
      <c r="F524" s="46">
        <f t="shared" si="62"/>
        <v>83.333333333333343</v>
      </c>
    </row>
    <row r="525" spans="1:6">
      <c r="A525">
        <v>11</v>
      </c>
      <c r="B525" s="43" t="s">
        <v>175</v>
      </c>
      <c r="C525" s="44" t="s">
        <v>267</v>
      </c>
      <c r="D525" t="s">
        <v>164</v>
      </c>
      <c r="E525" s="45">
        <f t="shared" si="61"/>
        <v>100</v>
      </c>
      <c r="F525" s="46">
        <f t="shared" si="62"/>
        <v>83.333333333333343</v>
      </c>
    </row>
    <row r="526" spans="1:6">
      <c r="A526">
        <v>12</v>
      </c>
      <c r="B526" s="43" t="s">
        <v>176</v>
      </c>
      <c r="C526" s="44" t="s">
        <v>267</v>
      </c>
      <c r="D526" t="s">
        <v>164</v>
      </c>
      <c r="E526" s="45">
        <f t="shared" si="61"/>
        <v>50</v>
      </c>
      <c r="F526" s="46">
        <f t="shared" si="62"/>
        <v>83.333333333333343</v>
      </c>
    </row>
    <row r="527" spans="1:6">
      <c r="A527">
        <v>13</v>
      </c>
      <c r="B527" s="43" t="s">
        <v>177</v>
      </c>
      <c r="C527" s="44" t="s">
        <v>267</v>
      </c>
      <c r="D527" t="s">
        <v>164</v>
      </c>
      <c r="E527" s="45">
        <f t="shared" si="61"/>
        <v>100</v>
      </c>
      <c r="F527" s="46">
        <f t="shared" si="62"/>
        <v>83.333333333333343</v>
      </c>
    </row>
    <row r="528" spans="1:6">
      <c r="A528">
        <v>14</v>
      </c>
      <c r="B528" s="43" t="s">
        <v>178</v>
      </c>
      <c r="C528" s="44" t="s">
        <v>267</v>
      </c>
      <c r="D528" t="s">
        <v>164</v>
      </c>
      <c r="E528" s="45">
        <f t="shared" si="61"/>
        <v>50</v>
      </c>
      <c r="F528" s="46">
        <f t="shared" si="62"/>
        <v>83.333333333333343</v>
      </c>
    </row>
    <row r="529" spans="1:6">
      <c r="A529">
        <v>15</v>
      </c>
      <c r="B529" s="43" t="s">
        <v>179</v>
      </c>
      <c r="C529" s="44" t="s">
        <v>267</v>
      </c>
      <c r="D529" t="s">
        <v>164</v>
      </c>
      <c r="E529" s="45">
        <f t="shared" si="61"/>
        <v>100</v>
      </c>
      <c r="F529" s="46">
        <f t="shared" si="62"/>
        <v>83.333333333333343</v>
      </c>
    </row>
    <row r="530" spans="1:6">
      <c r="A530">
        <v>16</v>
      </c>
      <c r="B530" s="43" t="s">
        <v>180</v>
      </c>
      <c r="C530" s="44" t="s">
        <v>267</v>
      </c>
      <c r="D530" t="s">
        <v>164</v>
      </c>
      <c r="E530" s="45">
        <f t="shared" si="61"/>
        <v>100</v>
      </c>
      <c r="F530" s="46">
        <f t="shared" si="62"/>
        <v>83.333333333333343</v>
      </c>
    </row>
    <row r="531" spans="1:6">
      <c r="A531">
        <v>1</v>
      </c>
      <c r="B531" s="43" t="s">
        <v>166</v>
      </c>
      <c r="C531" s="44" t="s">
        <v>310</v>
      </c>
      <c r="D531" t="s">
        <v>164</v>
      </c>
      <c r="E531" s="45">
        <f t="shared" ref="E531:E545" si="63">INDEX($L$2:$L$18,MATCH(A531,$A$2:$A$18,0))</f>
        <v>100</v>
      </c>
      <c r="F531" s="47">
        <f t="shared" ref="F531:F545" si="64">$L$18</f>
        <v>70</v>
      </c>
    </row>
    <row r="532" spans="1:6">
      <c r="A532">
        <v>2</v>
      </c>
      <c r="B532" s="43" t="s">
        <v>167</v>
      </c>
      <c r="C532" s="44" t="s">
        <v>310</v>
      </c>
      <c r="D532" t="s">
        <v>164</v>
      </c>
      <c r="E532" s="45">
        <f t="shared" si="63"/>
        <v>50</v>
      </c>
      <c r="F532" s="47">
        <f t="shared" si="64"/>
        <v>70</v>
      </c>
    </row>
    <row r="533" spans="1:6">
      <c r="A533">
        <v>4</v>
      </c>
      <c r="B533" s="43" t="s">
        <v>444</v>
      </c>
      <c r="C533" s="44" t="s">
        <v>310</v>
      </c>
      <c r="D533" t="s">
        <v>164</v>
      </c>
      <c r="E533" s="45">
        <f t="shared" si="63"/>
        <v>100</v>
      </c>
      <c r="F533" s="47">
        <f t="shared" si="64"/>
        <v>70</v>
      </c>
    </row>
    <row r="534" spans="1:6">
      <c r="A534">
        <v>5</v>
      </c>
      <c r="B534" s="43" t="s">
        <v>169</v>
      </c>
      <c r="C534" s="44" t="s">
        <v>310</v>
      </c>
      <c r="D534" t="s">
        <v>164</v>
      </c>
      <c r="E534" s="45">
        <f t="shared" si="63"/>
        <v>100</v>
      </c>
      <c r="F534" s="47">
        <f t="shared" si="64"/>
        <v>70</v>
      </c>
    </row>
    <row r="535" spans="1:6">
      <c r="A535">
        <v>6</v>
      </c>
      <c r="B535" s="43" t="s">
        <v>170</v>
      </c>
      <c r="C535" s="44" t="s">
        <v>310</v>
      </c>
      <c r="D535" t="s">
        <v>164</v>
      </c>
      <c r="E535" s="45">
        <f t="shared" si="63"/>
        <v>50</v>
      </c>
      <c r="F535" s="47">
        <f t="shared" si="64"/>
        <v>70</v>
      </c>
    </row>
    <row r="536" spans="1:6">
      <c r="A536">
        <v>7</v>
      </c>
      <c r="B536" s="43" t="s">
        <v>171</v>
      </c>
      <c r="C536" s="44" t="s">
        <v>310</v>
      </c>
      <c r="D536" t="s">
        <v>164</v>
      </c>
      <c r="E536" s="45">
        <f t="shared" si="63"/>
        <v>100</v>
      </c>
      <c r="F536" s="47">
        <f t="shared" si="64"/>
        <v>70</v>
      </c>
    </row>
    <row r="537" spans="1:6">
      <c r="A537">
        <v>8</v>
      </c>
      <c r="B537" s="43" t="s">
        <v>172</v>
      </c>
      <c r="C537" s="44" t="s">
        <v>310</v>
      </c>
      <c r="D537" t="s">
        <v>164</v>
      </c>
      <c r="E537" s="45">
        <f t="shared" si="63"/>
        <v>50</v>
      </c>
      <c r="F537" s="47">
        <f t="shared" si="64"/>
        <v>70</v>
      </c>
    </row>
    <row r="538" spans="1:6">
      <c r="A538">
        <v>9</v>
      </c>
      <c r="B538" s="43" t="s">
        <v>173</v>
      </c>
      <c r="C538" s="44" t="s">
        <v>310</v>
      </c>
      <c r="D538" t="s">
        <v>164</v>
      </c>
      <c r="E538" s="45">
        <f t="shared" si="63"/>
        <v>50</v>
      </c>
      <c r="F538" s="47">
        <f t="shared" si="64"/>
        <v>70</v>
      </c>
    </row>
    <row r="539" spans="1:6">
      <c r="A539">
        <v>10</v>
      </c>
      <c r="B539" s="43" t="s">
        <v>174</v>
      </c>
      <c r="C539" s="44" t="s">
        <v>310</v>
      </c>
      <c r="D539" t="s">
        <v>164</v>
      </c>
      <c r="E539" s="45">
        <f t="shared" si="63"/>
        <v>50</v>
      </c>
      <c r="F539" s="47">
        <f t="shared" si="64"/>
        <v>70</v>
      </c>
    </row>
    <row r="540" spans="1:6">
      <c r="A540">
        <v>11</v>
      </c>
      <c r="B540" s="43" t="s">
        <v>175</v>
      </c>
      <c r="C540" s="44" t="s">
        <v>310</v>
      </c>
      <c r="D540" t="s">
        <v>164</v>
      </c>
      <c r="E540" s="45">
        <f t="shared" si="63"/>
        <v>100</v>
      </c>
      <c r="F540" s="47">
        <f t="shared" si="64"/>
        <v>70</v>
      </c>
    </row>
    <row r="541" spans="1:6">
      <c r="A541">
        <v>12</v>
      </c>
      <c r="B541" s="43" t="s">
        <v>176</v>
      </c>
      <c r="C541" s="44" t="s">
        <v>310</v>
      </c>
      <c r="D541" t="s">
        <v>164</v>
      </c>
      <c r="E541" s="45">
        <f t="shared" si="63"/>
        <v>50</v>
      </c>
      <c r="F541" s="47">
        <f t="shared" si="64"/>
        <v>70</v>
      </c>
    </row>
    <row r="542" spans="1:6">
      <c r="A542">
        <v>13</v>
      </c>
      <c r="B542" s="43" t="s">
        <v>177</v>
      </c>
      <c r="C542" s="44" t="s">
        <v>310</v>
      </c>
      <c r="D542" t="s">
        <v>164</v>
      </c>
      <c r="E542" s="45">
        <f t="shared" si="63"/>
        <v>100</v>
      </c>
      <c r="F542" s="47">
        <f t="shared" si="64"/>
        <v>70</v>
      </c>
    </row>
    <row r="543" spans="1:6">
      <c r="A543">
        <v>14</v>
      </c>
      <c r="B543" s="43" t="s">
        <v>178</v>
      </c>
      <c r="C543" s="44" t="s">
        <v>310</v>
      </c>
      <c r="D543" t="s">
        <v>164</v>
      </c>
      <c r="E543" s="45">
        <f t="shared" si="63"/>
        <v>50</v>
      </c>
      <c r="F543" s="47">
        <f t="shared" si="64"/>
        <v>70</v>
      </c>
    </row>
    <row r="544" spans="1:6">
      <c r="A544">
        <v>15</v>
      </c>
      <c r="B544" s="43" t="s">
        <v>179</v>
      </c>
      <c r="C544" s="44" t="s">
        <v>310</v>
      </c>
      <c r="D544" t="s">
        <v>164</v>
      </c>
      <c r="E544" s="45">
        <f t="shared" si="63"/>
        <v>50</v>
      </c>
      <c r="F544" s="47">
        <f t="shared" si="64"/>
        <v>70</v>
      </c>
    </row>
    <row r="545" spans="1:6">
      <c r="A545">
        <v>16</v>
      </c>
      <c r="B545" s="43" t="s">
        <v>180</v>
      </c>
      <c r="C545" s="44" t="s">
        <v>310</v>
      </c>
      <c r="D545" t="s">
        <v>164</v>
      </c>
      <c r="E545" s="45">
        <f t="shared" si="63"/>
        <v>50</v>
      </c>
      <c r="F545" s="47">
        <f t="shared" si="64"/>
        <v>70</v>
      </c>
    </row>
    <row r="546" spans="1:6">
      <c r="A546">
        <v>1</v>
      </c>
      <c r="B546" s="43" t="s">
        <v>166</v>
      </c>
      <c r="C546" s="44" t="s">
        <v>512</v>
      </c>
      <c r="D546" t="s">
        <v>164</v>
      </c>
      <c r="E546" s="45">
        <f t="shared" ref="E546:E560" si="65">INDEX($N$2:$N$18,MATCH(A546,$A$2:$A$18,0))</f>
        <v>100</v>
      </c>
      <c r="F546" s="46">
        <f t="shared" ref="F546:F560" si="66">$N$18</f>
        <v>93.333333333333329</v>
      </c>
    </row>
    <row r="547" spans="1:6">
      <c r="A547">
        <v>2</v>
      </c>
      <c r="B547" s="43" t="s">
        <v>167</v>
      </c>
      <c r="C547" s="44" t="s">
        <v>512</v>
      </c>
      <c r="D547" t="s">
        <v>164</v>
      </c>
      <c r="E547" s="45">
        <f t="shared" si="65"/>
        <v>100</v>
      </c>
      <c r="F547" s="46">
        <f t="shared" si="66"/>
        <v>93.333333333333329</v>
      </c>
    </row>
    <row r="548" spans="1:6">
      <c r="A548">
        <v>4</v>
      </c>
      <c r="B548" s="43" t="s">
        <v>444</v>
      </c>
      <c r="C548" s="44" t="s">
        <v>512</v>
      </c>
      <c r="D548" t="s">
        <v>164</v>
      </c>
      <c r="E548" s="45">
        <f t="shared" si="65"/>
        <v>0</v>
      </c>
      <c r="F548" s="46">
        <f t="shared" si="66"/>
        <v>93.333333333333329</v>
      </c>
    </row>
    <row r="549" spans="1:6">
      <c r="A549">
        <v>5</v>
      </c>
      <c r="B549" s="43" t="s">
        <v>169</v>
      </c>
      <c r="C549" s="44" t="s">
        <v>512</v>
      </c>
      <c r="D549" t="s">
        <v>164</v>
      </c>
      <c r="E549" s="45">
        <f t="shared" si="65"/>
        <v>100</v>
      </c>
      <c r="F549" s="46">
        <f t="shared" si="66"/>
        <v>93.333333333333329</v>
      </c>
    </row>
    <row r="550" spans="1:6">
      <c r="A550">
        <v>6</v>
      </c>
      <c r="B550" s="43" t="s">
        <v>170</v>
      </c>
      <c r="C550" s="44" t="s">
        <v>512</v>
      </c>
      <c r="D550" t="s">
        <v>164</v>
      </c>
      <c r="E550" s="45">
        <f t="shared" si="65"/>
        <v>100</v>
      </c>
      <c r="F550" s="46">
        <f t="shared" si="66"/>
        <v>93.333333333333329</v>
      </c>
    </row>
    <row r="551" spans="1:6">
      <c r="A551">
        <v>7</v>
      </c>
      <c r="B551" s="43" t="s">
        <v>171</v>
      </c>
      <c r="C551" s="44" t="s">
        <v>512</v>
      </c>
      <c r="D551" t="s">
        <v>164</v>
      </c>
      <c r="E551" s="45">
        <f t="shared" si="65"/>
        <v>100</v>
      </c>
      <c r="F551" s="46">
        <f t="shared" si="66"/>
        <v>93.333333333333329</v>
      </c>
    </row>
    <row r="552" spans="1:6">
      <c r="A552">
        <v>8</v>
      </c>
      <c r="B552" s="43" t="s">
        <v>172</v>
      </c>
      <c r="C552" s="44" t="s">
        <v>512</v>
      </c>
      <c r="D552" t="s">
        <v>164</v>
      </c>
      <c r="E552" s="45">
        <f t="shared" si="65"/>
        <v>100</v>
      </c>
      <c r="F552" s="46">
        <f t="shared" si="66"/>
        <v>93.333333333333329</v>
      </c>
    </row>
    <row r="553" spans="1:6">
      <c r="A553">
        <v>9</v>
      </c>
      <c r="B553" s="43" t="s">
        <v>173</v>
      </c>
      <c r="C553" s="44" t="s">
        <v>512</v>
      </c>
      <c r="D553" t="s">
        <v>164</v>
      </c>
      <c r="E553" s="45">
        <f t="shared" si="65"/>
        <v>100</v>
      </c>
      <c r="F553" s="46">
        <f t="shared" si="66"/>
        <v>93.333333333333329</v>
      </c>
    </row>
    <row r="554" spans="1:6">
      <c r="A554">
        <v>10</v>
      </c>
      <c r="B554" s="43" t="s">
        <v>174</v>
      </c>
      <c r="C554" s="44" t="s">
        <v>512</v>
      </c>
      <c r="D554" t="s">
        <v>164</v>
      </c>
      <c r="E554" s="45">
        <f t="shared" si="65"/>
        <v>100</v>
      </c>
      <c r="F554" s="46">
        <f t="shared" si="66"/>
        <v>93.333333333333329</v>
      </c>
    </row>
    <row r="555" spans="1:6">
      <c r="A555">
        <v>11</v>
      </c>
      <c r="B555" s="43" t="s">
        <v>175</v>
      </c>
      <c r="C555" s="44" t="s">
        <v>512</v>
      </c>
      <c r="D555" t="s">
        <v>164</v>
      </c>
      <c r="E555" s="45">
        <f t="shared" si="65"/>
        <v>100</v>
      </c>
      <c r="F555" s="46">
        <f t="shared" si="66"/>
        <v>93.333333333333329</v>
      </c>
    </row>
    <row r="556" spans="1:6">
      <c r="A556">
        <v>12</v>
      </c>
      <c r="B556" s="43" t="s">
        <v>176</v>
      </c>
      <c r="C556" s="44" t="s">
        <v>512</v>
      </c>
      <c r="D556" t="s">
        <v>164</v>
      </c>
      <c r="E556" s="45">
        <f t="shared" si="65"/>
        <v>100</v>
      </c>
      <c r="F556" s="46">
        <f t="shared" si="66"/>
        <v>93.333333333333329</v>
      </c>
    </row>
    <row r="557" spans="1:6">
      <c r="A557">
        <v>13</v>
      </c>
      <c r="B557" s="43" t="s">
        <v>177</v>
      </c>
      <c r="C557" s="44" t="s">
        <v>512</v>
      </c>
      <c r="D557" t="s">
        <v>164</v>
      </c>
      <c r="E557" s="45">
        <f t="shared" si="65"/>
        <v>100</v>
      </c>
      <c r="F557" s="46">
        <f t="shared" si="66"/>
        <v>93.333333333333329</v>
      </c>
    </row>
    <row r="558" spans="1:6">
      <c r="A558">
        <v>14</v>
      </c>
      <c r="B558" s="43" t="s">
        <v>178</v>
      </c>
      <c r="C558" s="44" t="s">
        <v>512</v>
      </c>
      <c r="D558" t="s">
        <v>164</v>
      </c>
      <c r="E558" s="45">
        <f t="shared" si="65"/>
        <v>100</v>
      </c>
      <c r="F558" s="46">
        <f t="shared" si="66"/>
        <v>93.333333333333329</v>
      </c>
    </row>
    <row r="559" spans="1:6">
      <c r="A559">
        <v>15</v>
      </c>
      <c r="B559" s="43" t="s">
        <v>179</v>
      </c>
      <c r="C559" s="44" t="s">
        <v>512</v>
      </c>
      <c r="D559" t="s">
        <v>164</v>
      </c>
      <c r="E559" s="45">
        <f t="shared" si="65"/>
        <v>100</v>
      </c>
      <c r="F559" s="46">
        <f t="shared" si="66"/>
        <v>93.333333333333329</v>
      </c>
    </row>
    <row r="560" spans="1:6">
      <c r="A560">
        <v>16</v>
      </c>
      <c r="B560" s="43" t="s">
        <v>180</v>
      </c>
      <c r="C560" s="44" t="s">
        <v>512</v>
      </c>
      <c r="D560" t="s">
        <v>164</v>
      </c>
      <c r="E560" s="45">
        <f t="shared" si="65"/>
        <v>100</v>
      </c>
      <c r="F560" s="46">
        <f t="shared" si="66"/>
        <v>93.333333333333329</v>
      </c>
    </row>
    <row r="561" spans="1:6">
      <c r="A561">
        <v>1</v>
      </c>
      <c r="B561" s="43" t="s">
        <v>166</v>
      </c>
      <c r="C561" s="44" t="s">
        <v>316</v>
      </c>
      <c r="D561" t="s">
        <v>164</v>
      </c>
      <c r="E561" s="45">
        <f t="shared" ref="E561:E575" si="67">INDEX($K$2:$K$18,MATCH(A561,$A$2:$A$18,0))</f>
        <v>80</v>
      </c>
      <c r="F561" s="47">
        <f t="shared" ref="F561:F575" si="68">$K$18</f>
        <v>67.999999999999986</v>
      </c>
    </row>
    <row r="562" spans="1:6">
      <c r="A562">
        <v>2</v>
      </c>
      <c r="B562" s="43" t="s">
        <v>167</v>
      </c>
      <c r="C562" s="44" t="s">
        <v>316</v>
      </c>
      <c r="D562" t="s">
        <v>164</v>
      </c>
      <c r="E562" s="45">
        <f t="shared" si="67"/>
        <v>60</v>
      </c>
      <c r="F562" s="47">
        <f t="shared" si="68"/>
        <v>67.999999999999986</v>
      </c>
    </row>
    <row r="563" spans="1:6">
      <c r="A563">
        <v>4</v>
      </c>
      <c r="B563" s="43" t="s">
        <v>444</v>
      </c>
      <c r="C563" s="44" t="s">
        <v>316</v>
      </c>
      <c r="D563" t="s">
        <v>164</v>
      </c>
      <c r="E563" s="45">
        <f t="shared" si="67"/>
        <v>80</v>
      </c>
      <c r="F563" s="47">
        <f t="shared" si="68"/>
        <v>67.999999999999986</v>
      </c>
    </row>
    <row r="564" spans="1:6">
      <c r="A564">
        <v>5</v>
      </c>
      <c r="B564" s="43" t="s">
        <v>169</v>
      </c>
      <c r="C564" s="44" t="s">
        <v>316</v>
      </c>
      <c r="D564" t="s">
        <v>164</v>
      </c>
      <c r="E564" s="45">
        <f t="shared" si="67"/>
        <v>80</v>
      </c>
      <c r="F564" s="47">
        <f t="shared" si="68"/>
        <v>67.999999999999986</v>
      </c>
    </row>
    <row r="565" spans="1:6">
      <c r="A565">
        <v>6</v>
      </c>
      <c r="B565" s="43" t="s">
        <v>170</v>
      </c>
      <c r="C565" s="44" t="s">
        <v>316</v>
      </c>
      <c r="D565" t="s">
        <v>164</v>
      </c>
      <c r="E565" s="45">
        <f t="shared" si="67"/>
        <v>60</v>
      </c>
      <c r="F565" s="47">
        <f t="shared" si="68"/>
        <v>67.999999999999986</v>
      </c>
    </row>
    <row r="566" spans="1:6">
      <c r="A566">
        <v>7</v>
      </c>
      <c r="B566" s="43" t="s">
        <v>171</v>
      </c>
      <c r="C566" s="44" t="s">
        <v>316</v>
      </c>
      <c r="D566" t="s">
        <v>164</v>
      </c>
      <c r="E566" s="45">
        <f t="shared" si="67"/>
        <v>80</v>
      </c>
      <c r="F566" s="47">
        <f t="shared" si="68"/>
        <v>67.999999999999986</v>
      </c>
    </row>
    <row r="567" spans="1:6">
      <c r="A567">
        <v>8</v>
      </c>
      <c r="B567" s="43" t="s">
        <v>172</v>
      </c>
      <c r="C567" s="44" t="s">
        <v>316</v>
      </c>
      <c r="D567" t="s">
        <v>164</v>
      </c>
      <c r="E567" s="45">
        <f t="shared" si="67"/>
        <v>60</v>
      </c>
      <c r="F567" s="47">
        <f t="shared" si="68"/>
        <v>67.999999999999986</v>
      </c>
    </row>
    <row r="568" spans="1:6">
      <c r="A568">
        <v>9</v>
      </c>
      <c r="B568" s="43" t="s">
        <v>173</v>
      </c>
      <c r="C568" s="44" t="s">
        <v>316</v>
      </c>
      <c r="D568" t="s">
        <v>164</v>
      </c>
      <c r="E568" s="45">
        <f t="shared" si="67"/>
        <v>60</v>
      </c>
      <c r="F568" s="47">
        <f t="shared" si="68"/>
        <v>67.999999999999986</v>
      </c>
    </row>
    <row r="569" spans="1:6">
      <c r="A569">
        <v>10</v>
      </c>
      <c r="B569" s="43" t="s">
        <v>174</v>
      </c>
      <c r="C569" s="44" t="s">
        <v>316</v>
      </c>
      <c r="D569" t="s">
        <v>164</v>
      </c>
      <c r="E569" s="45">
        <f t="shared" si="67"/>
        <v>60</v>
      </c>
      <c r="F569" s="47">
        <f t="shared" si="68"/>
        <v>67.999999999999986</v>
      </c>
    </row>
    <row r="570" spans="1:6">
      <c r="A570">
        <v>11</v>
      </c>
      <c r="B570" s="43" t="s">
        <v>175</v>
      </c>
      <c r="C570" s="44" t="s">
        <v>316</v>
      </c>
      <c r="D570" t="s">
        <v>164</v>
      </c>
      <c r="E570" s="45">
        <f t="shared" si="67"/>
        <v>80</v>
      </c>
      <c r="F570" s="47">
        <f t="shared" si="68"/>
        <v>67.999999999999986</v>
      </c>
    </row>
    <row r="571" spans="1:6">
      <c r="A571">
        <v>12</v>
      </c>
      <c r="B571" s="43" t="s">
        <v>176</v>
      </c>
      <c r="C571" s="44" t="s">
        <v>316</v>
      </c>
      <c r="D571" t="s">
        <v>164</v>
      </c>
      <c r="E571" s="45">
        <f t="shared" si="67"/>
        <v>60</v>
      </c>
      <c r="F571" s="47">
        <f t="shared" si="68"/>
        <v>67.999999999999986</v>
      </c>
    </row>
    <row r="572" spans="1:6">
      <c r="A572">
        <v>13</v>
      </c>
      <c r="B572" s="43" t="s">
        <v>177</v>
      </c>
      <c r="C572" s="44" t="s">
        <v>316</v>
      </c>
      <c r="D572" t="s">
        <v>164</v>
      </c>
      <c r="E572" s="45">
        <f t="shared" si="67"/>
        <v>80</v>
      </c>
      <c r="F572" s="47">
        <f t="shared" si="68"/>
        <v>67.999999999999986</v>
      </c>
    </row>
    <row r="573" spans="1:6">
      <c r="A573">
        <v>14</v>
      </c>
      <c r="B573" s="43" t="s">
        <v>178</v>
      </c>
      <c r="C573" s="44" t="s">
        <v>316</v>
      </c>
      <c r="D573" t="s">
        <v>164</v>
      </c>
      <c r="E573" s="45">
        <f t="shared" si="67"/>
        <v>60</v>
      </c>
      <c r="F573" s="47">
        <f t="shared" si="68"/>
        <v>67.999999999999986</v>
      </c>
    </row>
    <row r="574" spans="1:6">
      <c r="A574">
        <v>15</v>
      </c>
      <c r="B574" s="43" t="s">
        <v>179</v>
      </c>
      <c r="C574" s="44" t="s">
        <v>316</v>
      </c>
      <c r="D574" t="s">
        <v>164</v>
      </c>
      <c r="E574" s="45">
        <f t="shared" si="67"/>
        <v>60</v>
      </c>
      <c r="F574" s="47">
        <f t="shared" si="68"/>
        <v>67.999999999999986</v>
      </c>
    </row>
    <row r="575" spans="1:6">
      <c r="A575">
        <v>16</v>
      </c>
      <c r="B575" s="43" t="s">
        <v>180</v>
      </c>
      <c r="C575" s="44" t="s">
        <v>316</v>
      </c>
      <c r="D575" t="s">
        <v>164</v>
      </c>
      <c r="E575" s="45">
        <f t="shared" si="67"/>
        <v>60</v>
      </c>
      <c r="F575" s="47">
        <f t="shared" si="68"/>
        <v>67.999999999999986</v>
      </c>
    </row>
    <row r="576" spans="1:6">
      <c r="A576">
        <v>1</v>
      </c>
      <c r="B576" s="43" t="s">
        <v>166</v>
      </c>
      <c r="C576" s="44" t="s">
        <v>305</v>
      </c>
      <c r="D576" t="s">
        <v>164</v>
      </c>
      <c r="E576" s="45">
        <f t="shared" ref="E576:E590" si="69">INDEX($G$2:$G$18,MATCH(A576,$A$2:$A$18,0))</f>
        <v>100</v>
      </c>
      <c r="F576" s="46">
        <f t="shared" ref="F576:F590" si="70">$G$18</f>
        <v>95.555555555555557</v>
      </c>
    </row>
    <row r="577" spans="1:6">
      <c r="A577">
        <v>2</v>
      </c>
      <c r="B577" s="43" t="s">
        <v>167</v>
      </c>
      <c r="C577" s="44" t="s">
        <v>305</v>
      </c>
      <c r="D577" t="s">
        <v>164</v>
      </c>
      <c r="E577" s="45">
        <f t="shared" si="69"/>
        <v>100</v>
      </c>
      <c r="F577" s="46">
        <f t="shared" si="70"/>
        <v>95.555555555555557</v>
      </c>
    </row>
    <row r="578" spans="1:6">
      <c r="A578">
        <v>4</v>
      </c>
      <c r="B578" s="43" t="s">
        <v>444</v>
      </c>
      <c r="C578" s="44" t="s">
        <v>305</v>
      </c>
      <c r="D578" t="s">
        <v>164</v>
      </c>
      <c r="E578" s="45">
        <f t="shared" si="69"/>
        <v>100</v>
      </c>
      <c r="F578" s="46">
        <f t="shared" si="70"/>
        <v>95.555555555555557</v>
      </c>
    </row>
    <row r="579" spans="1:6">
      <c r="A579">
        <v>5</v>
      </c>
      <c r="B579" s="43" t="s">
        <v>169</v>
      </c>
      <c r="C579" s="44" t="s">
        <v>305</v>
      </c>
      <c r="D579" t="s">
        <v>164</v>
      </c>
      <c r="E579" s="45">
        <f t="shared" si="69"/>
        <v>100</v>
      </c>
      <c r="F579" s="46">
        <f t="shared" si="70"/>
        <v>95.555555555555557</v>
      </c>
    </row>
    <row r="580" spans="1:6">
      <c r="A580">
        <v>6</v>
      </c>
      <c r="B580" s="43" t="s">
        <v>170</v>
      </c>
      <c r="C580" s="44" t="s">
        <v>305</v>
      </c>
      <c r="D580" t="s">
        <v>164</v>
      </c>
      <c r="E580" s="45">
        <f t="shared" si="69"/>
        <v>100</v>
      </c>
      <c r="F580" s="46">
        <f t="shared" si="70"/>
        <v>95.555555555555557</v>
      </c>
    </row>
    <row r="581" spans="1:6">
      <c r="A581">
        <v>7</v>
      </c>
      <c r="B581" s="43" t="s">
        <v>171</v>
      </c>
      <c r="C581" s="44" t="s">
        <v>305</v>
      </c>
      <c r="D581" t="s">
        <v>164</v>
      </c>
      <c r="E581" s="45">
        <f t="shared" si="69"/>
        <v>100</v>
      </c>
      <c r="F581" s="46">
        <f t="shared" si="70"/>
        <v>95.555555555555557</v>
      </c>
    </row>
    <row r="582" spans="1:6">
      <c r="A582">
        <v>8</v>
      </c>
      <c r="B582" s="43" t="s">
        <v>172</v>
      </c>
      <c r="C582" s="44" t="s">
        <v>305</v>
      </c>
      <c r="D582" t="s">
        <v>164</v>
      </c>
      <c r="E582" s="45">
        <f t="shared" si="69"/>
        <v>100</v>
      </c>
      <c r="F582" s="46">
        <f t="shared" si="70"/>
        <v>95.555555555555557</v>
      </c>
    </row>
    <row r="583" spans="1:6">
      <c r="A583">
        <v>10</v>
      </c>
      <c r="B583" s="43" t="s">
        <v>174</v>
      </c>
      <c r="C583" s="44" t="s">
        <v>305</v>
      </c>
      <c r="D583" t="s">
        <v>164</v>
      </c>
      <c r="E583" s="45">
        <f t="shared" si="69"/>
        <v>100</v>
      </c>
      <c r="F583" s="46">
        <f t="shared" si="70"/>
        <v>95.555555555555557</v>
      </c>
    </row>
    <row r="584" spans="1:6">
      <c r="A584">
        <v>11</v>
      </c>
      <c r="B584" s="43" t="s">
        <v>175</v>
      </c>
      <c r="C584" s="44" t="s">
        <v>305</v>
      </c>
      <c r="D584" t="s">
        <v>164</v>
      </c>
      <c r="E584" s="45">
        <f t="shared" si="69"/>
        <v>100</v>
      </c>
      <c r="F584" s="46">
        <f t="shared" si="70"/>
        <v>95.555555555555557</v>
      </c>
    </row>
    <row r="585" spans="1:6">
      <c r="A585">
        <v>12</v>
      </c>
      <c r="B585" s="43" t="s">
        <v>176</v>
      </c>
      <c r="C585" s="44" t="s">
        <v>305</v>
      </c>
      <c r="D585" t="s">
        <v>164</v>
      </c>
      <c r="E585" s="45">
        <f t="shared" si="69"/>
        <v>33.333333333333329</v>
      </c>
      <c r="F585" s="46">
        <f t="shared" si="70"/>
        <v>95.555555555555557</v>
      </c>
    </row>
    <row r="586" spans="1:6">
      <c r="A586">
        <v>13</v>
      </c>
      <c r="B586" s="43" t="s">
        <v>177</v>
      </c>
      <c r="C586" s="44" t="s">
        <v>305</v>
      </c>
      <c r="D586" t="s">
        <v>164</v>
      </c>
      <c r="E586" s="45">
        <f t="shared" si="69"/>
        <v>100</v>
      </c>
      <c r="F586" s="46">
        <f t="shared" si="70"/>
        <v>95.555555555555557</v>
      </c>
    </row>
    <row r="587" spans="1:6">
      <c r="A587">
        <v>14</v>
      </c>
      <c r="B587" s="43" t="s">
        <v>178</v>
      </c>
      <c r="C587" s="44" t="s">
        <v>305</v>
      </c>
      <c r="D587" t="s">
        <v>164</v>
      </c>
      <c r="E587" s="45">
        <f t="shared" si="69"/>
        <v>100</v>
      </c>
      <c r="F587" s="46">
        <f t="shared" si="70"/>
        <v>95.555555555555557</v>
      </c>
    </row>
    <row r="588" spans="1:6">
      <c r="A588">
        <v>15</v>
      </c>
      <c r="B588" s="43" t="s">
        <v>179</v>
      </c>
      <c r="C588" s="44" t="s">
        <v>305</v>
      </c>
      <c r="D588" t="s">
        <v>164</v>
      </c>
      <c r="E588" s="45">
        <f t="shared" si="69"/>
        <v>100</v>
      </c>
      <c r="F588" s="46">
        <f t="shared" si="70"/>
        <v>95.555555555555557</v>
      </c>
    </row>
    <row r="589" spans="1:6">
      <c r="A589">
        <v>16</v>
      </c>
      <c r="B589" s="43" t="s">
        <v>180</v>
      </c>
      <c r="C589" s="155" t="s">
        <v>305</v>
      </c>
      <c r="D589" t="s">
        <v>164</v>
      </c>
      <c r="E589" s="45">
        <f t="shared" si="69"/>
        <v>100</v>
      </c>
      <c r="F589" s="46">
        <f t="shared" si="70"/>
        <v>95.555555555555557</v>
      </c>
    </row>
    <row r="590" spans="1:6">
      <c r="A590">
        <v>9</v>
      </c>
      <c r="B590" s="43" t="s">
        <v>173</v>
      </c>
      <c r="C590" s="155" t="s">
        <v>305</v>
      </c>
      <c r="D590" t="s">
        <v>164</v>
      </c>
      <c r="E590" s="45">
        <f t="shared" si="69"/>
        <v>100</v>
      </c>
      <c r="F590" s="46">
        <f t="shared" si="70"/>
        <v>95.555555555555557</v>
      </c>
    </row>
    <row r="591" spans="1:6">
      <c r="A591">
        <v>1</v>
      </c>
      <c r="B591" s="43" t="s">
        <v>166</v>
      </c>
      <c r="C591" s="44" t="s">
        <v>359</v>
      </c>
      <c r="D591" t="s">
        <v>164</v>
      </c>
      <c r="E591" s="45">
        <f t="shared" ref="E591:E605" si="71">INDEX($E$2:$E$18,MATCH(A591,$A$2:$A$18,0))</f>
        <v>90.909090909090907</v>
      </c>
      <c r="F591" s="40">
        <f t="shared" ref="F591:F605" si="72">$E$18</f>
        <v>71.515151515151516</v>
      </c>
    </row>
    <row r="592" spans="1:6">
      <c r="A592">
        <v>2</v>
      </c>
      <c r="B592" s="43" t="s">
        <v>167</v>
      </c>
      <c r="C592" s="44" t="s">
        <v>359</v>
      </c>
      <c r="D592" t="s">
        <v>164</v>
      </c>
      <c r="E592" s="45">
        <f t="shared" si="71"/>
        <v>0</v>
      </c>
      <c r="F592" s="40">
        <f t="shared" si="72"/>
        <v>71.515151515151516</v>
      </c>
    </row>
    <row r="593" spans="1:6">
      <c r="A593">
        <v>4</v>
      </c>
      <c r="B593" s="43" t="s">
        <v>444</v>
      </c>
      <c r="C593" s="44" t="s">
        <v>359</v>
      </c>
      <c r="D593" t="s">
        <v>164</v>
      </c>
      <c r="E593" s="45">
        <f t="shared" si="71"/>
        <v>100</v>
      </c>
      <c r="F593" s="40">
        <f t="shared" si="72"/>
        <v>71.515151515151516</v>
      </c>
    </row>
    <row r="594" spans="1:6">
      <c r="A594">
        <v>5</v>
      </c>
      <c r="B594" s="43" t="s">
        <v>169</v>
      </c>
      <c r="C594" s="44" t="s">
        <v>359</v>
      </c>
      <c r="D594" t="s">
        <v>164</v>
      </c>
      <c r="E594" s="45">
        <f t="shared" si="71"/>
        <v>100</v>
      </c>
      <c r="F594" s="40">
        <f t="shared" si="72"/>
        <v>71.515151515151516</v>
      </c>
    </row>
    <row r="595" spans="1:6">
      <c r="A595">
        <v>6</v>
      </c>
      <c r="B595" s="43" t="s">
        <v>170</v>
      </c>
      <c r="C595" s="44" t="s">
        <v>359</v>
      </c>
      <c r="D595" t="s">
        <v>164</v>
      </c>
      <c r="E595" s="45">
        <f t="shared" si="71"/>
        <v>100</v>
      </c>
      <c r="F595" s="40">
        <f t="shared" si="72"/>
        <v>71.515151515151516</v>
      </c>
    </row>
    <row r="596" spans="1:6">
      <c r="A596">
        <v>7</v>
      </c>
      <c r="B596" s="43" t="s">
        <v>171</v>
      </c>
      <c r="C596" s="44" t="s">
        <v>359</v>
      </c>
      <c r="D596" t="s">
        <v>164</v>
      </c>
      <c r="E596" s="45">
        <f t="shared" si="71"/>
        <v>0</v>
      </c>
      <c r="F596" s="40">
        <f t="shared" si="72"/>
        <v>71.515151515151516</v>
      </c>
    </row>
    <row r="597" spans="1:6">
      <c r="A597">
        <v>8</v>
      </c>
      <c r="B597" s="43" t="s">
        <v>172</v>
      </c>
      <c r="C597" s="44" t="s">
        <v>359</v>
      </c>
      <c r="D597" t="s">
        <v>164</v>
      </c>
      <c r="E597" s="45">
        <f t="shared" si="71"/>
        <v>90.909090909090907</v>
      </c>
      <c r="F597" s="40">
        <f t="shared" si="72"/>
        <v>71.515151515151516</v>
      </c>
    </row>
    <row r="598" spans="1:6">
      <c r="A598">
        <v>9</v>
      </c>
      <c r="B598" s="43" t="s">
        <v>173</v>
      </c>
      <c r="C598" s="44" t="s">
        <v>359</v>
      </c>
      <c r="D598" t="s">
        <v>164</v>
      </c>
      <c r="E598" s="45">
        <f t="shared" si="71"/>
        <v>100</v>
      </c>
      <c r="F598" s="40">
        <f t="shared" si="72"/>
        <v>71.515151515151516</v>
      </c>
    </row>
    <row r="599" spans="1:6">
      <c r="A599">
        <v>10</v>
      </c>
      <c r="B599" s="43" t="s">
        <v>174</v>
      </c>
      <c r="C599" s="44" t="s">
        <v>359</v>
      </c>
      <c r="D599" t="s">
        <v>164</v>
      </c>
      <c r="E599" s="45">
        <f t="shared" si="71"/>
        <v>100</v>
      </c>
      <c r="F599" s="40">
        <f t="shared" si="72"/>
        <v>71.515151515151516</v>
      </c>
    </row>
    <row r="600" spans="1:6">
      <c r="A600">
        <v>11</v>
      </c>
      <c r="B600" s="43" t="s">
        <v>175</v>
      </c>
      <c r="C600" s="44" t="s">
        <v>359</v>
      </c>
      <c r="D600" t="s">
        <v>164</v>
      </c>
      <c r="E600" s="45">
        <f t="shared" si="71"/>
        <v>90.909090909090907</v>
      </c>
      <c r="F600" s="40">
        <f t="shared" si="72"/>
        <v>71.515151515151516</v>
      </c>
    </row>
    <row r="601" spans="1:6">
      <c r="A601">
        <v>12</v>
      </c>
      <c r="B601" s="43" t="s">
        <v>176</v>
      </c>
      <c r="C601" s="44" t="s">
        <v>359</v>
      </c>
      <c r="D601" t="s">
        <v>164</v>
      </c>
      <c r="E601" s="45">
        <f t="shared" si="71"/>
        <v>0</v>
      </c>
      <c r="F601" s="40">
        <f t="shared" si="72"/>
        <v>71.515151515151516</v>
      </c>
    </row>
    <row r="602" spans="1:6">
      <c r="A602">
        <v>13</v>
      </c>
      <c r="B602" s="43" t="s">
        <v>177</v>
      </c>
      <c r="C602" s="44" t="s">
        <v>359</v>
      </c>
      <c r="D602" t="s">
        <v>164</v>
      </c>
      <c r="E602" s="45">
        <f t="shared" si="71"/>
        <v>100</v>
      </c>
      <c r="F602" s="40">
        <f t="shared" si="72"/>
        <v>71.515151515151516</v>
      </c>
    </row>
    <row r="603" spans="1:6">
      <c r="A603">
        <v>14</v>
      </c>
      <c r="B603" s="43" t="s">
        <v>178</v>
      </c>
      <c r="C603" s="44" t="s">
        <v>359</v>
      </c>
      <c r="D603" t="s">
        <v>164</v>
      </c>
      <c r="E603" s="45">
        <f t="shared" si="71"/>
        <v>100</v>
      </c>
      <c r="F603" s="40">
        <f t="shared" si="72"/>
        <v>71.515151515151516</v>
      </c>
    </row>
    <row r="604" spans="1:6">
      <c r="A604">
        <v>15</v>
      </c>
      <c r="B604" s="43" t="s">
        <v>179</v>
      </c>
      <c r="C604" s="44" t="s">
        <v>359</v>
      </c>
      <c r="D604" t="s">
        <v>164</v>
      </c>
      <c r="E604" s="45">
        <f t="shared" si="71"/>
        <v>100</v>
      </c>
      <c r="F604" s="40">
        <f t="shared" si="72"/>
        <v>71.515151515151516</v>
      </c>
    </row>
    <row r="605" spans="1:6">
      <c r="A605">
        <v>16</v>
      </c>
      <c r="B605" s="43" t="s">
        <v>180</v>
      </c>
      <c r="C605" s="44" t="s">
        <v>359</v>
      </c>
      <c r="D605" t="s">
        <v>164</v>
      </c>
      <c r="E605" s="45">
        <f t="shared" si="71"/>
        <v>0</v>
      </c>
      <c r="F605" s="40">
        <f t="shared" si="72"/>
        <v>71.515151515151516</v>
      </c>
    </row>
    <row r="606" spans="1:6">
      <c r="A606">
        <v>1</v>
      </c>
      <c r="B606" s="43" t="s">
        <v>166</v>
      </c>
      <c r="C606" s="44" t="s">
        <v>326</v>
      </c>
      <c r="D606" t="s">
        <v>164</v>
      </c>
      <c r="E606" s="45">
        <f t="shared" ref="E606:E620" si="73">INDEX($F$2:$F$18,MATCH(A606,$A$2:$A$18,0))</f>
        <v>57.142857142857139</v>
      </c>
      <c r="F606" s="46">
        <f t="shared" ref="F606:F620" si="74">$F$18</f>
        <v>74.285714285714278</v>
      </c>
    </row>
    <row r="607" spans="1:6">
      <c r="A607">
        <v>2</v>
      </c>
      <c r="B607" s="43" t="s">
        <v>167</v>
      </c>
      <c r="C607" s="44" t="s">
        <v>326</v>
      </c>
      <c r="D607" t="s">
        <v>164</v>
      </c>
      <c r="E607" s="45">
        <f t="shared" si="73"/>
        <v>28.571428571428569</v>
      </c>
      <c r="F607" s="46">
        <f t="shared" si="74"/>
        <v>74.285714285714278</v>
      </c>
    </row>
    <row r="608" spans="1:6">
      <c r="A608">
        <v>4</v>
      </c>
      <c r="B608" s="43" t="s">
        <v>444</v>
      </c>
      <c r="C608" s="44" t="s">
        <v>326</v>
      </c>
      <c r="D608" t="s">
        <v>164</v>
      </c>
      <c r="E608" s="45">
        <f t="shared" si="73"/>
        <v>85.714285714285708</v>
      </c>
      <c r="F608" s="46">
        <f t="shared" si="74"/>
        <v>74.285714285714278</v>
      </c>
    </row>
    <row r="609" spans="1:6">
      <c r="A609">
        <v>5</v>
      </c>
      <c r="B609" s="43" t="s">
        <v>169</v>
      </c>
      <c r="C609" s="44" t="s">
        <v>326</v>
      </c>
      <c r="D609" t="s">
        <v>164</v>
      </c>
      <c r="E609" s="45">
        <f t="shared" si="73"/>
        <v>100</v>
      </c>
      <c r="F609" s="46">
        <f t="shared" si="74"/>
        <v>74.285714285714278</v>
      </c>
    </row>
    <row r="610" spans="1:6">
      <c r="A610">
        <v>6</v>
      </c>
      <c r="B610" s="43" t="s">
        <v>170</v>
      </c>
      <c r="C610" s="44" t="s">
        <v>326</v>
      </c>
      <c r="D610" t="s">
        <v>164</v>
      </c>
      <c r="E610" s="45">
        <f t="shared" si="73"/>
        <v>100</v>
      </c>
      <c r="F610" s="46">
        <f t="shared" si="74"/>
        <v>74.285714285714278</v>
      </c>
    </row>
    <row r="611" spans="1:6">
      <c r="A611">
        <v>7</v>
      </c>
      <c r="B611" s="43" t="s">
        <v>171</v>
      </c>
      <c r="C611" s="44" t="s">
        <v>326</v>
      </c>
      <c r="D611" t="s">
        <v>164</v>
      </c>
      <c r="E611" s="45">
        <f t="shared" si="73"/>
        <v>57.142857142857139</v>
      </c>
      <c r="F611" s="46">
        <f t="shared" si="74"/>
        <v>74.285714285714278</v>
      </c>
    </row>
    <row r="612" spans="1:6">
      <c r="A612">
        <v>8</v>
      </c>
      <c r="B612" s="43" t="s">
        <v>172</v>
      </c>
      <c r="C612" s="44" t="s">
        <v>326</v>
      </c>
      <c r="D612" t="s">
        <v>164</v>
      </c>
      <c r="E612" s="45">
        <f t="shared" si="73"/>
        <v>100</v>
      </c>
      <c r="F612" s="46">
        <f t="shared" si="74"/>
        <v>74.285714285714278</v>
      </c>
    </row>
    <row r="613" spans="1:6">
      <c r="A613">
        <v>9</v>
      </c>
      <c r="B613" s="43" t="s">
        <v>173</v>
      </c>
      <c r="C613" s="44" t="s">
        <v>326</v>
      </c>
      <c r="D613" t="s">
        <v>164</v>
      </c>
      <c r="E613" s="45">
        <f t="shared" si="73"/>
        <v>85.714285714285708</v>
      </c>
      <c r="F613" s="46">
        <f t="shared" si="74"/>
        <v>74.285714285714278</v>
      </c>
    </row>
    <row r="614" spans="1:6">
      <c r="A614">
        <v>10</v>
      </c>
      <c r="B614" s="43" t="s">
        <v>174</v>
      </c>
      <c r="C614" s="44" t="s">
        <v>326</v>
      </c>
      <c r="D614" t="s">
        <v>164</v>
      </c>
      <c r="E614" s="45">
        <f t="shared" si="73"/>
        <v>42.857142857142854</v>
      </c>
      <c r="F614" s="46">
        <f t="shared" si="74"/>
        <v>74.285714285714278</v>
      </c>
    </row>
    <row r="615" spans="1:6">
      <c r="A615">
        <v>11</v>
      </c>
      <c r="B615" s="43" t="s">
        <v>175</v>
      </c>
      <c r="C615" s="44" t="s">
        <v>326</v>
      </c>
      <c r="D615" t="s">
        <v>164</v>
      </c>
      <c r="E615" s="45">
        <f t="shared" si="73"/>
        <v>100</v>
      </c>
      <c r="F615" s="46">
        <f t="shared" si="74"/>
        <v>74.285714285714278</v>
      </c>
    </row>
    <row r="616" spans="1:6">
      <c r="A616">
        <v>12</v>
      </c>
      <c r="B616" s="43" t="s">
        <v>176</v>
      </c>
      <c r="C616" s="44" t="s">
        <v>326</v>
      </c>
      <c r="D616" t="s">
        <v>164</v>
      </c>
      <c r="E616" s="45">
        <f t="shared" si="73"/>
        <v>42.857142857142854</v>
      </c>
      <c r="F616" s="46">
        <f t="shared" si="74"/>
        <v>74.285714285714278</v>
      </c>
    </row>
    <row r="617" spans="1:6">
      <c r="A617">
        <v>13</v>
      </c>
      <c r="B617" s="43" t="s">
        <v>177</v>
      </c>
      <c r="C617" s="44" t="s">
        <v>326</v>
      </c>
      <c r="D617" t="s">
        <v>164</v>
      </c>
      <c r="E617" s="45">
        <f t="shared" si="73"/>
        <v>100</v>
      </c>
      <c r="F617" s="46">
        <f t="shared" si="74"/>
        <v>74.285714285714278</v>
      </c>
    </row>
    <row r="618" spans="1:6">
      <c r="A618">
        <v>14</v>
      </c>
      <c r="B618" s="43" t="s">
        <v>178</v>
      </c>
      <c r="C618" s="44" t="s">
        <v>326</v>
      </c>
      <c r="D618" t="s">
        <v>164</v>
      </c>
      <c r="E618" s="45">
        <f t="shared" si="73"/>
        <v>100</v>
      </c>
      <c r="F618" s="46">
        <f t="shared" si="74"/>
        <v>74.285714285714278</v>
      </c>
    </row>
    <row r="619" spans="1:6">
      <c r="A619">
        <v>15</v>
      </c>
      <c r="B619" s="43" t="s">
        <v>179</v>
      </c>
      <c r="C619" s="44" t="s">
        <v>326</v>
      </c>
      <c r="D619" t="s">
        <v>164</v>
      </c>
      <c r="E619" s="45">
        <f t="shared" si="73"/>
        <v>100</v>
      </c>
      <c r="F619" s="46">
        <f t="shared" si="74"/>
        <v>74.285714285714278</v>
      </c>
    </row>
    <row r="620" spans="1:6">
      <c r="A620">
        <v>16</v>
      </c>
      <c r="B620" s="43" t="s">
        <v>180</v>
      </c>
      <c r="C620" s="44" t="s">
        <v>326</v>
      </c>
      <c r="D620" t="s">
        <v>164</v>
      </c>
      <c r="E620" s="45">
        <f t="shared" si="73"/>
        <v>14.285714285714285</v>
      </c>
      <c r="F620" s="46">
        <f t="shared" si="74"/>
        <v>74.285714285714278</v>
      </c>
    </row>
    <row r="621" spans="1:6">
      <c r="A621">
        <v>1</v>
      </c>
      <c r="B621" s="43" t="s">
        <v>166</v>
      </c>
      <c r="C621" s="44" t="s">
        <v>395</v>
      </c>
      <c r="D621" t="s">
        <v>164</v>
      </c>
      <c r="E621" s="45">
        <f t="shared" ref="E621:E635" si="75">INDEX($J$2:$J$18,MATCH(A621,$A$2:$A$18,0))</f>
        <v>50</v>
      </c>
      <c r="F621" s="46">
        <f t="shared" ref="F621:F635" si="76">$J$18</f>
        <v>64.166666666666671</v>
      </c>
    </row>
    <row r="622" spans="1:6">
      <c r="A622">
        <v>2</v>
      </c>
      <c r="B622" s="43" t="s">
        <v>167</v>
      </c>
      <c r="C622" s="44" t="s">
        <v>395</v>
      </c>
      <c r="D622" t="s">
        <v>164</v>
      </c>
      <c r="E622" s="45">
        <f t="shared" si="75"/>
        <v>62.5</v>
      </c>
      <c r="F622" s="46">
        <f t="shared" si="76"/>
        <v>64.166666666666671</v>
      </c>
    </row>
    <row r="623" spans="1:6">
      <c r="A623">
        <v>4</v>
      </c>
      <c r="B623" s="43" t="s">
        <v>444</v>
      </c>
      <c r="C623" s="44" t="s">
        <v>395</v>
      </c>
      <c r="D623" t="s">
        <v>164</v>
      </c>
      <c r="E623" s="45">
        <f t="shared" si="75"/>
        <v>50</v>
      </c>
      <c r="F623" s="46">
        <f t="shared" si="76"/>
        <v>64.166666666666671</v>
      </c>
    </row>
    <row r="624" spans="1:6">
      <c r="A624">
        <v>5</v>
      </c>
      <c r="B624" s="43" t="s">
        <v>169</v>
      </c>
      <c r="C624" s="44" t="s">
        <v>395</v>
      </c>
      <c r="D624" t="s">
        <v>164</v>
      </c>
      <c r="E624" s="45">
        <f t="shared" si="75"/>
        <v>50</v>
      </c>
      <c r="F624" s="46">
        <f t="shared" si="76"/>
        <v>64.166666666666671</v>
      </c>
    </row>
    <row r="625" spans="1:6">
      <c r="A625">
        <v>6</v>
      </c>
      <c r="B625" s="43" t="s">
        <v>170</v>
      </c>
      <c r="C625" s="44" t="s">
        <v>395</v>
      </c>
      <c r="D625" t="s">
        <v>164</v>
      </c>
      <c r="E625" s="45">
        <f t="shared" si="75"/>
        <v>62.5</v>
      </c>
      <c r="F625" s="46">
        <f t="shared" si="76"/>
        <v>64.166666666666671</v>
      </c>
    </row>
    <row r="626" spans="1:6">
      <c r="A626">
        <v>7</v>
      </c>
      <c r="B626" s="43" t="s">
        <v>171</v>
      </c>
      <c r="C626" s="44" t="s">
        <v>395</v>
      </c>
      <c r="D626" t="s">
        <v>164</v>
      </c>
      <c r="E626" s="45">
        <f t="shared" si="75"/>
        <v>87.5</v>
      </c>
      <c r="F626" s="46">
        <f t="shared" si="76"/>
        <v>64.166666666666671</v>
      </c>
    </row>
    <row r="627" spans="1:6">
      <c r="A627">
        <v>8</v>
      </c>
      <c r="B627" s="43" t="s">
        <v>172</v>
      </c>
      <c r="C627" s="44" t="s">
        <v>395</v>
      </c>
      <c r="D627" t="s">
        <v>164</v>
      </c>
      <c r="E627" s="45">
        <f t="shared" si="75"/>
        <v>87.5</v>
      </c>
      <c r="F627" s="46">
        <f t="shared" si="76"/>
        <v>64.166666666666671</v>
      </c>
    </row>
    <row r="628" spans="1:6">
      <c r="A628">
        <v>9</v>
      </c>
      <c r="B628" s="43" t="s">
        <v>173</v>
      </c>
      <c r="C628" s="44" t="s">
        <v>395</v>
      </c>
      <c r="D628" t="s">
        <v>164</v>
      </c>
      <c r="E628" s="45">
        <f t="shared" si="75"/>
        <v>75</v>
      </c>
      <c r="F628" s="46">
        <f t="shared" si="76"/>
        <v>64.166666666666671</v>
      </c>
    </row>
    <row r="629" spans="1:6">
      <c r="A629">
        <v>10</v>
      </c>
      <c r="B629" s="43" t="s">
        <v>174</v>
      </c>
      <c r="C629" s="44" t="s">
        <v>395</v>
      </c>
      <c r="D629" t="s">
        <v>164</v>
      </c>
      <c r="E629" s="45">
        <f t="shared" si="75"/>
        <v>37.5</v>
      </c>
      <c r="F629" s="46">
        <f t="shared" si="76"/>
        <v>64.166666666666671</v>
      </c>
    </row>
    <row r="630" spans="1:6">
      <c r="A630">
        <v>11</v>
      </c>
      <c r="B630" s="43" t="s">
        <v>175</v>
      </c>
      <c r="C630" s="44" t="s">
        <v>395</v>
      </c>
      <c r="D630" t="s">
        <v>164</v>
      </c>
      <c r="E630" s="45">
        <f t="shared" si="75"/>
        <v>62.5</v>
      </c>
      <c r="F630" s="46">
        <f t="shared" si="76"/>
        <v>64.166666666666671</v>
      </c>
    </row>
    <row r="631" spans="1:6">
      <c r="A631">
        <v>12</v>
      </c>
      <c r="B631" s="43" t="s">
        <v>176</v>
      </c>
      <c r="C631" s="44" t="s">
        <v>395</v>
      </c>
      <c r="D631" t="s">
        <v>164</v>
      </c>
      <c r="E631" s="45">
        <f t="shared" si="75"/>
        <v>62.5</v>
      </c>
      <c r="F631" s="46">
        <f t="shared" si="76"/>
        <v>64.166666666666671</v>
      </c>
    </row>
    <row r="632" spans="1:6">
      <c r="A632">
        <v>13</v>
      </c>
      <c r="B632" s="43" t="s">
        <v>177</v>
      </c>
      <c r="C632" s="44" t="s">
        <v>395</v>
      </c>
      <c r="D632" t="s">
        <v>164</v>
      </c>
      <c r="E632" s="45">
        <f t="shared" si="75"/>
        <v>75</v>
      </c>
      <c r="F632" s="46">
        <f t="shared" si="76"/>
        <v>64.166666666666671</v>
      </c>
    </row>
    <row r="633" spans="1:6">
      <c r="A633">
        <v>14</v>
      </c>
      <c r="B633" s="43" t="s">
        <v>178</v>
      </c>
      <c r="C633" s="44" t="s">
        <v>395</v>
      </c>
      <c r="D633" t="s">
        <v>164</v>
      </c>
      <c r="E633" s="45">
        <f t="shared" si="75"/>
        <v>50</v>
      </c>
      <c r="F633" s="46">
        <f t="shared" si="76"/>
        <v>64.166666666666671</v>
      </c>
    </row>
    <row r="634" spans="1:6">
      <c r="A634">
        <v>15</v>
      </c>
      <c r="B634" s="43" t="s">
        <v>179</v>
      </c>
      <c r="C634" s="44" t="s">
        <v>395</v>
      </c>
      <c r="D634" t="s">
        <v>164</v>
      </c>
      <c r="E634" s="45">
        <f t="shared" si="75"/>
        <v>75</v>
      </c>
      <c r="F634" s="46">
        <f t="shared" si="76"/>
        <v>64.166666666666671</v>
      </c>
    </row>
    <row r="635" spans="1:6">
      <c r="A635">
        <v>16</v>
      </c>
      <c r="B635" s="43" t="s">
        <v>180</v>
      </c>
      <c r="C635" s="44" t="s">
        <v>395</v>
      </c>
      <c r="D635" t="s">
        <v>164</v>
      </c>
      <c r="E635" s="45">
        <f t="shared" si="75"/>
        <v>75</v>
      </c>
      <c r="F635" s="46">
        <f t="shared" si="76"/>
        <v>64.166666666666671</v>
      </c>
    </row>
    <row r="636" spans="1:6">
      <c r="A636">
        <v>9</v>
      </c>
      <c r="B636" s="43" t="s">
        <v>173</v>
      </c>
      <c r="C636" s="44" t="s">
        <v>392</v>
      </c>
      <c r="D636" t="s">
        <v>164</v>
      </c>
      <c r="E636" s="45">
        <f t="shared" ref="E636:E650" si="77">INDEX($C$2:$C$18,MATCH(A636,$A$2:$A$18,0))</f>
        <v>0</v>
      </c>
      <c r="F636" s="46">
        <f t="shared" ref="F636:F650" si="78">$C$18</f>
        <v>20.7</v>
      </c>
    </row>
    <row r="637" spans="1:6">
      <c r="A637">
        <v>1</v>
      </c>
      <c r="B637" s="43" t="s">
        <v>166</v>
      </c>
      <c r="C637" s="44" t="s">
        <v>392</v>
      </c>
      <c r="D637" t="s">
        <v>164</v>
      </c>
      <c r="E637" s="45">
        <f t="shared" si="77"/>
        <v>9.6999999999999993</v>
      </c>
      <c r="F637" s="46">
        <f t="shared" si="78"/>
        <v>20.7</v>
      </c>
    </row>
    <row r="638" spans="1:6">
      <c r="A638">
        <v>2</v>
      </c>
      <c r="B638" s="43" t="s">
        <v>167</v>
      </c>
      <c r="C638" s="44" t="s">
        <v>392</v>
      </c>
      <c r="D638" t="s">
        <v>164</v>
      </c>
      <c r="E638" s="45">
        <f t="shared" si="77"/>
        <v>0</v>
      </c>
      <c r="F638" s="46">
        <f t="shared" si="78"/>
        <v>20.7</v>
      </c>
    </row>
    <row r="639" spans="1:6">
      <c r="A639">
        <v>4</v>
      </c>
      <c r="B639" s="43" t="s">
        <v>444</v>
      </c>
      <c r="C639" s="44" t="s">
        <v>392</v>
      </c>
      <c r="D639" t="s">
        <v>164</v>
      </c>
      <c r="E639" s="45">
        <f t="shared" si="77"/>
        <v>9.1999999999999993</v>
      </c>
      <c r="F639" s="46">
        <f t="shared" si="78"/>
        <v>20.7</v>
      </c>
    </row>
    <row r="640" spans="1:6">
      <c r="A640">
        <v>5</v>
      </c>
      <c r="B640" s="43" t="s">
        <v>169</v>
      </c>
      <c r="C640" s="44" t="s">
        <v>392</v>
      </c>
      <c r="D640" t="s">
        <v>164</v>
      </c>
      <c r="E640" s="45">
        <f t="shared" si="77"/>
        <v>8.1999999999999993</v>
      </c>
      <c r="F640" s="46">
        <f t="shared" si="78"/>
        <v>20.7</v>
      </c>
    </row>
    <row r="641" spans="1:6">
      <c r="A641">
        <v>6</v>
      </c>
      <c r="B641" s="43" t="s">
        <v>170</v>
      </c>
      <c r="C641" s="44" t="s">
        <v>392</v>
      </c>
      <c r="D641" t="s">
        <v>164</v>
      </c>
      <c r="E641" s="45">
        <f t="shared" si="77"/>
        <v>31.9</v>
      </c>
      <c r="F641" s="46">
        <f t="shared" si="78"/>
        <v>20.7</v>
      </c>
    </row>
    <row r="642" spans="1:6">
      <c r="A642">
        <v>7</v>
      </c>
      <c r="B642" s="43" t="s">
        <v>171</v>
      </c>
      <c r="C642" s="44" t="s">
        <v>392</v>
      </c>
      <c r="D642" t="s">
        <v>164</v>
      </c>
      <c r="E642" s="45">
        <f t="shared" si="77"/>
        <v>29.9</v>
      </c>
      <c r="F642" s="46">
        <f t="shared" si="78"/>
        <v>20.7</v>
      </c>
    </row>
    <row r="643" spans="1:6">
      <c r="A643">
        <v>8</v>
      </c>
      <c r="B643" s="43" t="s">
        <v>172</v>
      </c>
      <c r="C643" s="44" t="s">
        <v>392</v>
      </c>
      <c r="D643" t="s">
        <v>164</v>
      </c>
      <c r="E643" s="45">
        <f t="shared" si="77"/>
        <v>25.9</v>
      </c>
      <c r="F643" s="46">
        <f t="shared" si="78"/>
        <v>20.7</v>
      </c>
    </row>
    <row r="644" spans="1:6">
      <c r="A644">
        <v>10</v>
      </c>
      <c r="B644" s="43" t="s">
        <v>174</v>
      </c>
      <c r="C644" s="44" t="s">
        <v>392</v>
      </c>
      <c r="D644" t="s">
        <v>164</v>
      </c>
      <c r="E644" s="45">
        <f t="shared" si="77"/>
        <v>20.7</v>
      </c>
      <c r="F644" s="46">
        <f t="shared" si="78"/>
        <v>20.7</v>
      </c>
    </row>
    <row r="645" spans="1:6">
      <c r="A645">
        <v>11</v>
      </c>
      <c r="B645" s="43" t="s">
        <v>175</v>
      </c>
      <c r="C645" s="44" t="s">
        <v>392</v>
      </c>
      <c r="D645" t="s">
        <v>164</v>
      </c>
      <c r="E645" s="45">
        <f t="shared" si="77"/>
        <v>0</v>
      </c>
      <c r="F645" s="46">
        <f t="shared" si="78"/>
        <v>20.7</v>
      </c>
    </row>
    <row r="646" spans="1:6">
      <c r="A646">
        <v>12</v>
      </c>
      <c r="B646" s="43" t="s">
        <v>176</v>
      </c>
      <c r="C646" s="44" t="s">
        <v>392</v>
      </c>
      <c r="D646" t="s">
        <v>164</v>
      </c>
      <c r="E646" s="45">
        <f t="shared" si="77"/>
        <v>0</v>
      </c>
      <c r="F646" s="46">
        <f t="shared" si="78"/>
        <v>20.7</v>
      </c>
    </row>
    <row r="647" spans="1:6">
      <c r="A647">
        <v>13</v>
      </c>
      <c r="B647" s="43" t="s">
        <v>177</v>
      </c>
      <c r="C647" s="44" t="s">
        <v>392</v>
      </c>
      <c r="D647" t="s">
        <v>164</v>
      </c>
      <c r="E647" s="45">
        <f t="shared" si="77"/>
        <v>5</v>
      </c>
      <c r="F647" s="46">
        <f t="shared" si="78"/>
        <v>20.7</v>
      </c>
    </row>
    <row r="648" spans="1:6">
      <c r="A648">
        <v>14</v>
      </c>
      <c r="B648" s="43" t="s">
        <v>178</v>
      </c>
      <c r="C648" s="44" t="s">
        <v>392</v>
      </c>
      <c r="D648" t="s">
        <v>164</v>
      </c>
      <c r="E648" s="45">
        <f t="shared" si="77"/>
        <v>22.8</v>
      </c>
      <c r="F648" s="46">
        <f t="shared" si="78"/>
        <v>20.7</v>
      </c>
    </row>
    <row r="649" spans="1:6">
      <c r="A649">
        <v>15</v>
      </c>
      <c r="B649" s="43" t="s">
        <v>179</v>
      </c>
      <c r="C649" s="44" t="s">
        <v>392</v>
      </c>
      <c r="D649" t="s">
        <v>164</v>
      </c>
      <c r="E649" s="45">
        <f t="shared" si="77"/>
        <v>6.9</v>
      </c>
      <c r="F649" s="46">
        <f t="shared" si="78"/>
        <v>20.7</v>
      </c>
    </row>
    <row r="650" spans="1:6">
      <c r="A650">
        <v>16</v>
      </c>
      <c r="B650" s="43" t="s">
        <v>180</v>
      </c>
      <c r="C650" s="44" t="s">
        <v>392</v>
      </c>
      <c r="D650" t="s">
        <v>164</v>
      </c>
      <c r="E650" s="45">
        <f t="shared" si="77"/>
        <v>25.6</v>
      </c>
      <c r="F650" s="46">
        <f t="shared" si="78"/>
        <v>20.7</v>
      </c>
    </row>
    <row r="653" spans="1:6">
      <c r="A653" t="s">
        <v>161</v>
      </c>
      <c r="B653" t="s">
        <v>591</v>
      </c>
    </row>
    <row r="654" spans="1:6">
      <c r="A654" t="s">
        <v>162</v>
      </c>
      <c r="B654" t="s">
        <v>588</v>
      </c>
    </row>
    <row r="655" spans="1:6">
      <c r="A655" s="7" t="s">
        <v>164</v>
      </c>
      <c r="B655" s="65" t="s">
        <v>590</v>
      </c>
    </row>
    <row r="656" spans="1:6">
      <c r="A656" s="7" t="s">
        <v>163</v>
      </c>
      <c r="B656" s="65" t="s">
        <v>589</v>
      </c>
    </row>
    <row r="659" spans="2:2">
      <c r="B659" s="180" t="str">
        <f>VLOOKUP(Flags!Q4,'Comparitive data'!A653:B656,2,FALSE)</f>
        <v>Select a theme to show results</v>
      </c>
    </row>
  </sheetData>
  <pageMargins left="0.7" right="0.7" top="0.75" bottom="0.75" header="0.3" footer="0.3"/>
  <tableParts count="2">
    <tablePart r:id="rId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1AE64-0B03-4EB3-B8E6-D9CA7DCB6A92}">
  <sheetPr codeName="Sheet10"/>
  <dimension ref="A1:AG85"/>
  <sheetViews>
    <sheetView showGridLines="0" topLeftCell="A89" zoomScale="20" zoomScaleNormal="20" workbookViewId="0">
      <selection activeCell="B81" sqref="B81:F89"/>
    </sheetView>
  </sheetViews>
  <sheetFormatPr defaultRowHeight="14.4"/>
  <cols>
    <col min="1" max="1" width="29.109375" customWidth="1"/>
    <col min="2" max="2" width="3.77734375" customWidth="1"/>
    <col min="3" max="3" width="18.88671875" customWidth="1"/>
    <col min="4" max="4" width="2" customWidth="1"/>
    <col min="5" max="5" width="2.5546875" customWidth="1"/>
    <col min="6" max="6" width="19.44140625" customWidth="1"/>
    <col min="7" max="7" width="2.21875" customWidth="1"/>
    <col min="8" max="8" width="2.77734375" customWidth="1"/>
    <col min="9" max="9" width="19.44140625" customWidth="1"/>
    <col min="10" max="10" width="2.109375" customWidth="1"/>
    <col min="11" max="11" width="2.6640625" customWidth="1"/>
    <col min="12" max="12" width="19.44140625" customWidth="1"/>
    <col min="13" max="13" width="2.44140625" customWidth="1"/>
    <col min="14" max="14" width="3.109375" customWidth="1"/>
    <col min="15" max="15" width="19.44140625" customWidth="1"/>
    <col min="16" max="16" width="2.21875" customWidth="1"/>
    <col min="17" max="17" width="3.21875" customWidth="1"/>
    <col min="18" max="18" width="19.44140625" customWidth="1"/>
    <col min="19" max="19" width="2.5546875" customWidth="1"/>
    <col min="20" max="20" width="3.21875" customWidth="1"/>
    <col min="21" max="21" width="19.44140625" customWidth="1"/>
    <col min="24" max="24" width="12.109375" customWidth="1"/>
    <col min="26" max="26" width="12.109375" customWidth="1"/>
    <col min="27" max="27" width="23.88671875" customWidth="1"/>
    <col min="28" max="28" width="19.44140625" customWidth="1"/>
  </cols>
  <sheetData>
    <row r="1" spans="1:33" ht="28.8">
      <c r="C1" s="76" t="s">
        <v>533</v>
      </c>
      <c r="D1" s="76"/>
      <c r="E1" s="76"/>
      <c r="F1" s="76" t="s">
        <v>534</v>
      </c>
      <c r="G1" s="76"/>
      <c r="H1" s="76"/>
      <c r="I1" s="76" t="s">
        <v>535</v>
      </c>
      <c r="J1" s="76"/>
      <c r="K1" s="76"/>
      <c r="L1" s="76" t="s">
        <v>453</v>
      </c>
      <c r="M1" s="76"/>
      <c r="N1" s="76"/>
      <c r="O1" s="76" t="s">
        <v>536</v>
      </c>
      <c r="P1" s="76"/>
      <c r="Q1" s="76"/>
      <c r="R1" s="76" t="s">
        <v>142</v>
      </c>
      <c r="S1" s="76"/>
      <c r="T1" s="76"/>
      <c r="U1" s="76" t="s">
        <v>410</v>
      </c>
      <c r="Y1" s="71"/>
      <c r="Z1" s="71"/>
      <c r="AC1" s="71"/>
      <c r="AD1" s="71"/>
    </row>
    <row r="2" spans="1:33">
      <c r="B2" s="97" t="s">
        <v>528</v>
      </c>
      <c r="C2" s="98" t="s" vm="2">
        <v>112</v>
      </c>
      <c r="E2" s="92" t="s">
        <v>528</v>
      </c>
      <c r="F2" s="93" t="s" vm="3">
        <v>73</v>
      </c>
      <c r="H2" s="92" t="s">
        <v>528</v>
      </c>
      <c r="I2" s="93" t="s" vm="4">
        <v>36</v>
      </c>
      <c r="K2" s="92" t="s">
        <v>528</v>
      </c>
      <c r="L2" s="93" t="s" vm="7">
        <v>60</v>
      </c>
      <c r="N2" s="92" t="s">
        <v>528</v>
      </c>
      <c r="O2" s="93" t="s" vm="5">
        <v>42</v>
      </c>
      <c r="Q2" s="92" t="s">
        <v>528</v>
      </c>
      <c r="R2" s="93" t="s" vm="6">
        <v>10</v>
      </c>
      <c r="T2" s="92" t="s">
        <v>528</v>
      </c>
      <c r="U2" s="93" t="s" vm="8">
        <v>106</v>
      </c>
      <c r="Y2" s="71"/>
      <c r="Z2" s="71"/>
      <c r="AC2" s="71"/>
      <c r="AD2" s="71"/>
    </row>
    <row r="4" spans="1:33">
      <c r="B4" s="99"/>
      <c r="C4" s="97" t="s">
        <v>537</v>
      </c>
      <c r="E4" s="88"/>
      <c r="F4" s="92" t="s">
        <v>537</v>
      </c>
      <c r="H4" s="88"/>
      <c r="I4" s="92" t="s">
        <v>537</v>
      </c>
      <c r="K4" s="88"/>
      <c r="L4" s="92" t="s">
        <v>537</v>
      </c>
      <c r="N4" s="88"/>
      <c r="O4" s="92" t="s">
        <v>537</v>
      </c>
      <c r="Q4" s="88"/>
      <c r="R4" s="92" t="s">
        <v>537</v>
      </c>
      <c r="T4" s="88"/>
      <c r="U4" s="92" t="s">
        <v>537</v>
      </c>
    </row>
    <row r="5" spans="1:33" s="91" customFormat="1" ht="57.6">
      <c r="B5" s="102"/>
      <c r="C5" s="103" t="s">
        <v>112</v>
      </c>
      <c r="D5" s="104"/>
      <c r="E5" s="94"/>
      <c r="F5" s="95" t="s">
        <v>73</v>
      </c>
      <c r="G5" s="104"/>
      <c r="H5" s="94"/>
      <c r="I5" s="95" t="s">
        <v>36</v>
      </c>
      <c r="J5" s="104"/>
      <c r="K5" s="94"/>
      <c r="L5" s="95" t="s">
        <v>283</v>
      </c>
      <c r="M5" s="104"/>
      <c r="N5" s="94"/>
      <c r="O5" s="95" t="s">
        <v>42</v>
      </c>
      <c r="P5" s="104"/>
      <c r="Q5" s="94"/>
      <c r="R5" s="95" t="s">
        <v>10</v>
      </c>
      <c r="S5" s="104"/>
      <c r="T5" s="94"/>
      <c r="U5" s="95" t="s">
        <v>106</v>
      </c>
      <c r="V5" s="104"/>
      <c r="AC5"/>
      <c r="AD5"/>
      <c r="AE5"/>
      <c r="AF5"/>
      <c r="AG5"/>
    </row>
    <row r="6" spans="1:33" ht="31.2">
      <c r="B6" s="101" t="s">
        <v>518</v>
      </c>
      <c r="C6" s="183">
        <v>1</v>
      </c>
      <c r="E6" s="100" t="s">
        <v>518</v>
      </c>
      <c r="F6" s="182">
        <v>1</v>
      </c>
      <c r="H6" s="100" t="s">
        <v>518</v>
      </c>
      <c r="I6" s="182">
        <v>1</v>
      </c>
      <c r="K6" s="100" t="s">
        <v>518</v>
      </c>
      <c r="L6" s="182">
        <v>1</v>
      </c>
      <c r="N6" s="100" t="s">
        <v>518</v>
      </c>
      <c r="O6" s="182">
        <v>1</v>
      </c>
      <c r="Q6" s="100" t="s">
        <v>518</v>
      </c>
      <c r="R6" s="182">
        <v>0</v>
      </c>
      <c r="T6" s="100" t="s">
        <v>518</v>
      </c>
      <c r="U6" s="182">
        <v>0</v>
      </c>
    </row>
    <row r="7" spans="1:33" ht="31.2">
      <c r="A7" s="96"/>
      <c r="B7" s="105"/>
      <c r="C7" s="77"/>
      <c r="E7" s="105"/>
      <c r="F7" s="77"/>
      <c r="H7" s="105"/>
      <c r="I7" s="77"/>
      <c r="K7" s="105"/>
      <c r="L7" s="77"/>
      <c r="N7" s="105"/>
      <c r="O7" s="77"/>
      <c r="Q7" s="105"/>
      <c r="R7" s="77"/>
      <c r="T7" s="105"/>
      <c r="U7" s="77"/>
    </row>
    <row r="8" spans="1:33" ht="31.2">
      <c r="A8" s="96"/>
      <c r="B8" s="105"/>
      <c r="C8" s="77"/>
      <c r="E8" s="105"/>
      <c r="F8" s="77"/>
      <c r="H8" s="105"/>
      <c r="I8" s="77"/>
      <c r="K8" s="105"/>
      <c r="L8" s="77"/>
      <c r="N8" s="105"/>
      <c r="O8" s="77"/>
      <c r="Q8" s="105"/>
      <c r="R8" s="77"/>
      <c r="T8" s="105"/>
      <c r="U8" s="77"/>
    </row>
    <row r="9" spans="1:33" ht="31.2">
      <c r="A9" s="96" t="str">
        <f>Flags!D2&amp;"'s  Alignment"</f>
        <v>Angola's  Alignment</v>
      </c>
      <c r="B9" s="105"/>
      <c r="C9" s="77">
        <f>C6</f>
        <v>1</v>
      </c>
      <c r="E9" s="105"/>
      <c r="F9" s="77">
        <f>F6</f>
        <v>1</v>
      </c>
      <c r="H9" s="105"/>
      <c r="I9" s="77">
        <f>I6</f>
        <v>1</v>
      </c>
      <c r="K9" s="105"/>
      <c r="L9" s="77">
        <f>L6</f>
        <v>1</v>
      </c>
      <c r="N9" s="105"/>
      <c r="O9" s="77">
        <f>O6</f>
        <v>1</v>
      </c>
      <c r="Q9" s="105"/>
      <c r="R9" s="77">
        <f>R6</f>
        <v>0</v>
      </c>
      <c r="T9" s="105"/>
      <c r="U9" s="77">
        <f>U6</f>
        <v>0</v>
      </c>
    </row>
    <row r="11" spans="1:33" ht="28.8">
      <c r="A11" s="89" t="str">
        <f>B85</f>
        <v>Percentage of SADC member states in alignment</v>
      </c>
    </row>
    <row r="12" spans="1:33" ht="23.4">
      <c r="C12" s="85">
        <v>0.73333333333333328</v>
      </c>
      <c r="D12" s="86"/>
      <c r="E12" s="87"/>
      <c r="F12" s="85">
        <v>0.93333333333333335</v>
      </c>
      <c r="G12" s="86"/>
      <c r="H12" s="87"/>
      <c r="I12" s="85">
        <v>0.66666666666666663</v>
      </c>
      <c r="J12" s="86"/>
      <c r="K12" s="87"/>
      <c r="L12" s="85">
        <v>1</v>
      </c>
      <c r="M12" s="86"/>
      <c r="N12" s="87"/>
      <c r="O12" s="85">
        <v>0.53333333333333333</v>
      </c>
      <c r="P12" s="86"/>
      <c r="Q12" s="87"/>
      <c r="R12" s="85">
        <v>0.53</v>
      </c>
      <c r="S12" s="86"/>
      <c r="T12" s="87"/>
      <c r="U12" s="85">
        <v>0.66666666666666663</v>
      </c>
    </row>
    <row r="14" spans="1:33" ht="57.6">
      <c r="C14" s="90" t="str">
        <f>C5</f>
        <v>National Action Plan / Strategic Plan in place</v>
      </c>
      <c r="D14" s="90"/>
      <c r="E14" s="90"/>
      <c r="F14" s="90" t="str">
        <f>F5</f>
        <v>Institutional Coordinating Mechanism in place</v>
      </c>
      <c r="G14" s="90"/>
      <c r="H14" s="90"/>
      <c r="I14" s="90" t="str">
        <f>I5</f>
        <v>Country is part of global alliance partnerships</v>
      </c>
      <c r="J14" s="90"/>
      <c r="K14" s="90"/>
      <c r="L14" s="90" t="str">
        <f>L5</f>
        <v>Subsidised basic education and training for children</v>
      </c>
      <c r="M14" s="90"/>
      <c r="N14" s="90"/>
      <c r="O14" s="90" t="str">
        <f>O5</f>
        <v>Dedicated budget for child labour</v>
      </c>
      <c r="P14" s="90"/>
      <c r="Q14" s="90"/>
      <c r="R14" s="90" t="str">
        <f>R5</f>
        <v>Adequate budget for social protection</v>
      </c>
      <c r="S14" s="90"/>
      <c r="T14" s="90"/>
      <c r="U14" s="90" t="str">
        <f>U5</f>
        <v>Monitoring system that collects sex, age and disability disaggregated data</v>
      </c>
    </row>
    <row r="17" spans="25:30" ht="23.4">
      <c r="Y17" s="187" t="s">
        <v>538</v>
      </c>
      <c r="Z17" s="187"/>
      <c r="AA17" s="78"/>
      <c r="AB17" s="78"/>
      <c r="AC17" s="78"/>
    </row>
    <row r="18" spans="25:30" ht="24" thickBot="1">
      <c r="Y18" s="79"/>
      <c r="Z18" s="79"/>
      <c r="AA18" s="71"/>
      <c r="AB18" s="71"/>
      <c r="AC18" s="71"/>
    </row>
    <row r="19" spans="25:30" ht="18.600000000000001" thickBot="1">
      <c r="Y19" s="80"/>
      <c r="Z19" s="71" t="s">
        <v>539</v>
      </c>
      <c r="AA19" s="81">
        <v>1</v>
      </c>
      <c r="AB19" s="82" t="s">
        <v>540</v>
      </c>
      <c r="AC19" s="71"/>
      <c r="AD19" s="71"/>
    </row>
    <row r="20" spans="25:30" ht="18.600000000000001" thickBot="1">
      <c r="Y20" s="83"/>
      <c r="Z20" s="71" t="s">
        <v>541</v>
      </c>
      <c r="AA20" s="81">
        <v>0</v>
      </c>
      <c r="AB20" s="82" t="s">
        <v>542</v>
      </c>
      <c r="AC20" s="71"/>
      <c r="AD20" s="71"/>
    </row>
    <row r="21" spans="25:30" ht="18.600000000000001" thickBot="1">
      <c r="Y21" s="84"/>
      <c r="Z21" s="71" t="s">
        <v>543</v>
      </c>
      <c r="AA21" s="81">
        <v>1</v>
      </c>
      <c r="AB21" s="82" t="s">
        <v>544</v>
      </c>
      <c r="AC21" s="71"/>
      <c r="AD21" s="71"/>
    </row>
    <row r="22" spans="25:30" ht="18">
      <c r="Y22" s="188" t="s">
        <v>545</v>
      </c>
      <c r="Z22" s="71"/>
      <c r="AA22" s="81">
        <v>0</v>
      </c>
      <c r="AB22" s="82" t="s">
        <v>546</v>
      </c>
      <c r="AC22" s="71"/>
      <c r="AD22" s="71"/>
    </row>
    <row r="23" spans="25:30" ht="14.55" customHeight="1">
      <c r="Y23" s="189"/>
      <c r="Z23" s="190" t="s">
        <v>547</v>
      </c>
      <c r="AA23" s="190"/>
      <c r="AB23" s="190"/>
      <c r="AC23" s="190"/>
      <c r="AD23" s="127"/>
    </row>
    <row r="47" spans="1:2">
      <c r="A47" s="71"/>
      <c r="B47" s="71"/>
    </row>
    <row r="48" spans="1:2">
      <c r="A48" s="60" t="s">
        <v>0</v>
      </c>
      <c r="B48" t="s" vm="10">
        <v>520</v>
      </c>
    </row>
    <row r="50" spans="1:2">
      <c r="A50" s="60" t="s">
        <v>516</v>
      </c>
      <c r="B50" s="105" t="s">
        <v>548</v>
      </c>
    </row>
    <row r="51" spans="1:2" ht="31.2">
      <c r="A51" s="61" t="s">
        <v>5</v>
      </c>
      <c r="B51" s="77">
        <v>1</v>
      </c>
    </row>
    <row r="52" spans="1:2" ht="31.2">
      <c r="A52" s="61" t="s">
        <v>18</v>
      </c>
      <c r="B52" s="77">
        <v>1</v>
      </c>
    </row>
    <row r="53" spans="1:2" ht="31.2">
      <c r="A53" s="61" t="s">
        <v>297</v>
      </c>
      <c r="B53" s="77">
        <v>1</v>
      </c>
    </row>
    <row r="54" spans="1:2" ht="31.2">
      <c r="A54" s="61" t="s">
        <v>99</v>
      </c>
      <c r="B54" s="77">
        <v>1</v>
      </c>
    </row>
    <row r="55" spans="1:2" ht="31.2">
      <c r="A55" s="61" t="s">
        <v>375</v>
      </c>
      <c r="B55" s="77">
        <v>1</v>
      </c>
    </row>
    <row r="56" spans="1:2" ht="31.2">
      <c r="A56" s="61" t="s">
        <v>126</v>
      </c>
      <c r="B56" s="77">
        <v>1</v>
      </c>
    </row>
    <row r="57" spans="1:2" ht="31.2">
      <c r="A57" s="61" t="s">
        <v>127</v>
      </c>
      <c r="B57" s="77">
        <v>1</v>
      </c>
    </row>
    <row r="58" spans="1:2" ht="31.2">
      <c r="A58" s="61" t="s">
        <v>387</v>
      </c>
      <c r="B58" s="77">
        <v>1</v>
      </c>
    </row>
    <row r="59" spans="1:2" ht="31.2">
      <c r="A59" s="61" t="s">
        <v>147</v>
      </c>
      <c r="B59" s="77">
        <v>1</v>
      </c>
    </row>
    <row r="67" spans="1:3">
      <c r="A67" t="s">
        <v>449</v>
      </c>
      <c r="B67" t="str" cm="1">
        <f t="array" ref="B67">IFERROR(LOOKUP(2,1/(Translations[Attribute]=Flags!Q4)/(Translations[Dataquestions]="Female rates of child labour"),(Translations[Value])),"No data")</f>
        <v>Females</v>
      </c>
      <c r="C67" s="116" cm="1">
        <f t="array" ref="C67">IFERROR(LOOKUP(2,1/(Clean_data[Number]=Flags!$J$4)/(Clean_data[Attribute]="Female rates of child labour"),(Clean_data[Value])),"No data")</f>
        <v>10.4</v>
      </c>
    </row>
    <row r="68" spans="1:3">
      <c r="B68" t="str" cm="1">
        <f t="array" ref="B68">IFERROR(LOOKUP(2,1/(Translations[Attribute]=Flags!Q4)/(Translations[Dataquestions]="Male rates of child labour"),(Translations[Value])),"No data")</f>
        <v>Males</v>
      </c>
      <c r="C68" cm="1">
        <f t="array" ref="C68">IFERROR(LOOKUP(2,1/(Clean_data[Number]=Flags!$J$4)/(Clean_data[Attribute]="Male rates of child labour"),(Clean_data[Value])),"No data")</f>
        <v>8.9</v>
      </c>
    </row>
    <row r="81" spans="2:3" ht="28.8">
      <c r="C81" s="76" t="s">
        <v>533</v>
      </c>
    </row>
    <row r="82" spans="2:3">
      <c r="B82" s="60" t="s">
        <v>0</v>
      </c>
      <c r="C82" t="s" vm="9">
        <v>124</v>
      </c>
    </row>
    <row r="84" spans="2:3">
      <c r="B84" s="60" t="s">
        <v>516</v>
      </c>
      <c r="C84" t="s">
        <v>548</v>
      </c>
    </row>
    <row r="85" spans="2:3" ht="31.2">
      <c r="B85" s="61" t="s">
        <v>124</v>
      </c>
      <c r="C85" s="77">
        <v>1</v>
      </c>
    </row>
  </sheetData>
  <mergeCells count="3">
    <mergeCell ref="Y17:Z17"/>
    <mergeCell ref="Y22:Y23"/>
    <mergeCell ref="Z23:AC23"/>
  </mergeCells>
  <conditionalFormatting pivot="1" sqref="F6">
    <cfRule type="iconSet" priority="22">
      <iconSet iconSet="3Symbols" showValue="0">
        <cfvo type="percent" val="0"/>
        <cfvo type="num" val="0" gte="0"/>
        <cfvo type="num" val="0" gte="0"/>
      </iconSet>
    </cfRule>
  </conditionalFormatting>
  <conditionalFormatting pivot="1" sqref="I6">
    <cfRule type="iconSet" priority="21">
      <iconSet iconSet="3Symbols" showValue="0">
        <cfvo type="percent" val="0"/>
        <cfvo type="num" val="0" gte="0"/>
        <cfvo type="num" val="0" gte="0"/>
      </iconSet>
    </cfRule>
  </conditionalFormatting>
  <conditionalFormatting pivot="1" sqref="L6">
    <cfRule type="iconSet" priority="20">
      <iconSet iconSet="3Symbols" showValue="0">
        <cfvo type="percent" val="0"/>
        <cfvo type="num" val="0" gte="0"/>
        <cfvo type="num" val="0" gte="0"/>
      </iconSet>
    </cfRule>
  </conditionalFormatting>
  <conditionalFormatting pivot="1" sqref="O6">
    <cfRule type="iconSet" priority="19">
      <iconSet iconSet="3Symbols" showValue="0">
        <cfvo type="percent" val="0"/>
        <cfvo type="num" val="0" gte="0"/>
        <cfvo type="num" val="0" gte="0"/>
      </iconSet>
    </cfRule>
  </conditionalFormatting>
  <conditionalFormatting pivot="1" sqref="R6">
    <cfRule type="iconSet" priority="18">
      <iconSet iconSet="3Symbols" showValue="0">
        <cfvo type="percent" val="0"/>
        <cfvo type="num" val="0" gte="0"/>
        <cfvo type="num" val="0" gte="0"/>
      </iconSet>
    </cfRule>
  </conditionalFormatting>
  <conditionalFormatting pivot="1" sqref="C6">
    <cfRule type="iconSet" priority="16">
      <iconSet iconSet="3Symbols" showValue="0">
        <cfvo type="percent" val="0"/>
        <cfvo type="num" val="0" gte="0"/>
        <cfvo type="num" val="0" gte="0"/>
      </iconSet>
    </cfRule>
  </conditionalFormatting>
  <conditionalFormatting sqref="AA19:AA20">
    <cfRule type="iconSet" priority="13">
      <iconSet iconSet="3Symbols" showValue="0">
        <cfvo type="percent" val="0"/>
        <cfvo type="num" val="0" gte="0"/>
        <cfvo type="num" val="0" gte="0"/>
      </iconSet>
    </cfRule>
  </conditionalFormatting>
  <conditionalFormatting pivot="1" sqref="U6">
    <cfRule type="iconSet" priority="8">
      <iconSet iconSet="3Symbols" showValue="0">
        <cfvo type="percent" val="0"/>
        <cfvo type="num" val="0" gte="0"/>
        <cfvo type="num" val="0" gte="0"/>
      </iconSet>
    </cfRule>
  </conditionalFormatting>
  <conditionalFormatting sqref="C9">
    <cfRule type="iconSet" priority="7">
      <iconSet iconSet="3Symbols" showValue="0">
        <cfvo type="percent" val="0"/>
        <cfvo type="num" val="0" gte="0"/>
        <cfvo type="num" val="0" gte="0"/>
      </iconSet>
    </cfRule>
  </conditionalFormatting>
  <conditionalFormatting sqref="F9">
    <cfRule type="iconSet" priority="6">
      <iconSet iconSet="3Symbols" showValue="0">
        <cfvo type="percent" val="0"/>
        <cfvo type="num" val="0" gte="0"/>
        <cfvo type="num" val="0" gte="0"/>
      </iconSet>
    </cfRule>
  </conditionalFormatting>
  <conditionalFormatting sqref="I9">
    <cfRule type="iconSet" priority="5">
      <iconSet iconSet="3Symbols" showValue="0">
        <cfvo type="percent" val="0"/>
        <cfvo type="num" val="0" gte="0"/>
        <cfvo type="num" val="0" gte="0"/>
      </iconSet>
    </cfRule>
  </conditionalFormatting>
  <conditionalFormatting sqref="L9">
    <cfRule type="iconSet" priority="4">
      <iconSet iconSet="3Symbols" showValue="0">
        <cfvo type="percent" val="0"/>
        <cfvo type="num" val="0" gte="0"/>
        <cfvo type="num" val="0" gte="0"/>
      </iconSet>
    </cfRule>
  </conditionalFormatting>
  <conditionalFormatting sqref="O9">
    <cfRule type="iconSet" priority="3">
      <iconSet iconSet="3Symbols" showValue="0">
        <cfvo type="percent" val="0"/>
        <cfvo type="num" val="0" gte="0"/>
        <cfvo type="num" val="0" gte="0"/>
      </iconSet>
    </cfRule>
  </conditionalFormatting>
  <conditionalFormatting sqref="R9">
    <cfRule type="iconSet" priority="2">
      <iconSet iconSet="3Symbols" showValue="0">
        <cfvo type="percent" val="0"/>
        <cfvo type="num" val="0" gte="0"/>
        <cfvo type="num" val="0" gte="0"/>
      </iconSet>
    </cfRule>
  </conditionalFormatting>
  <conditionalFormatting sqref="U9">
    <cfRule type="iconSet" priority="1">
      <iconSet iconSet="3Symbols" showValue="0">
        <cfvo type="percent" val="0"/>
        <cfvo type="num" val="0" gte="0"/>
        <cfvo type="num" val="0" gte="0"/>
      </iconSet>
    </cfRule>
  </conditionalFormatting>
  <pageMargins left="0.7" right="0.7" top="0.75" bottom="0.75" header="0.3" footer="0.3"/>
  <pageSetup paperSize="9" orientation="portrait" r:id="rId10"/>
  <ignoredErrors>
    <ignoredError sqref="C9 F9 I9 L9 O9 R9 U9" unlockedFormula="1"/>
  </ignoredErrors>
  <drawing r:id="rId11"/>
  <extLst>
    <ext xmlns:x14="http://schemas.microsoft.com/office/spreadsheetml/2009/9/main" uri="{78C0D931-6437-407d-A8EE-F0AAD7539E65}">
      <x14:conditionalFormattings>
        <x14:conditionalFormatting xmlns:xm="http://schemas.microsoft.com/office/excel/2006/main">
          <x14:cfRule type="iconSet" priority="12" id="{C44AE38D-5BA7-477A-8697-E3D5DC025264}">
            <x14:iconSet iconSet="3Symbols" showValue="0" custom="1">
              <x14:cfvo type="percent">
                <xm:f>0</xm:f>
              </x14:cfvo>
              <x14:cfvo type="num" gte="0">
                <xm:f>0</xm:f>
              </x14:cfvo>
              <x14:cfvo type="num">
                <xm:f>1</xm:f>
              </x14:cfvo>
              <x14:cfIcon iconSet="5Quarters" iconId="0"/>
              <x14:cfIcon iconSet="5Quarters" iconId="0"/>
              <x14:cfIcon iconSet="3Symbols" iconId="1"/>
            </x14:iconSet>
          </x14:cfRule>
          <xm:sqref>AA21:AA22</xm:sqref>
        </x14:conditionalFormatting>
      </x14:conditionalFormattings>
    </ext>
    <ext xmlns:x14="http://schemas.microsoft.com/office/spreadsheetml/2009/9/main" uri="{A8765BA9-456A-4dab-B4F3-ACF838C121DE}">
      <x14:slicerList>
        <x14:slicer r:id="rId12"/>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1DBA8-D06A-40D8-AE4F-8802FDB34CF4}">
  <sheetPr codeName="Sheet11"/>
  <dimension ref="A1:BA39"/>
  <sheetViews>
    <sheetView topLeftCell="G8" zoomScale="60" zoomScaleNormal="60" workbookViewId="0">
      <selection activeCell="L15" sqref="L15"/>
    </sheetView>
  </sheetViews>
  <sheetFormatPr defaultRowHeight="14.4"/>
  <cols>
    <col min="1" max="1" width="44.33203125" customWidth="1"/>
    <col min="2" max="3" width="4.21875" customWidth="1"/>
    <col min="4" max="4" width="2.44140625" customWidth="1"/>
    <col min="5" max="5" width="5.77734375" customWidth="1"/>
    <col min="6" max="6" width="66.109375" customWidth="1"/>
    <col min="7" max="7" width="11.109375" customWidth="1"/>
    <col min="8" max="8" width="12.77734375" bestFit="1" customWidth="1"/>
    <col min="9" max="10" width="3.21875" customWidth="1"/>
    <col min="11" max="11" width="5.88671875" customWidth="1"/>
    <col min="12" max="12" width="66.21875" customWidth="1"/>
    <col min="13" max="13" width="11.6640625" customWidth="1"/>
    <col min="14" max="14" width="11.5546875" customWidth="1"/>
    <col min="15" max="15" width="4" customWidth="1"/>
    <col min="16" max="16" width="3.21875" customWidth="1"/>
    <col min="17" max="17" width="6.33203125" customWidth="1"/>
    <col min="18" max="18" width="66.21875" customWidth="1"/>
    <col min="19" max="20" width="12.109375" customWidth="1"/>
    <col min="21" max="21" width="4.5546875" customWidth="1"/>
    <col min="22" max="22" width="10" customWidth="1"/>
    <col min="23" max="23" width="66.21875" customWidth="1"/>
    <col min="24" max="26" width="11.77734375" customWidth="1"/>
    <col min="27" max="27" width="3.6640625" customWidth="1"/>
    <col min="28" max="28" width="1.77734375" customWidth="1"/>
    <col min="31" max="52" width="23.5546875" customWidth="1"/>
  </cols>
  <sheetData>
    <row r="1" spans="1:53" ht="33.6">
      <c r="A1" s="75"/>
      <c r="D1" s="112"/>
      <c r="E1" s="191">
        <f>'Highlights box'!A17</f>
        <v>0</v>
      </c>
      <c r="F1" s="191"/>
      <c r="G1" s="191"/>
      <c r="H1" s="191"/>
      <c r="I1" s="191"/>
      <c r="J1" s="113"/>
      <c r="K1" s="192">
        <f>'Highlights box'!A16</f>
        <v>0</v>
      </c>
      <c r="L1" s="192"/>
      <c r="M1" s="192"/>
      <c r="N1" s="192"/>
      <c r="O1" s="192"/>
      <c r="P1" s="113"/>
      <c r="Q1" s="192" t="str">
        <f>'Highlights box'!A11</f>
        <v>Percentage of SADC member states in alignment</v>
      </c>
      <c r="R1" s="192"/>
      <c r="S1" s="192"/>
      <c r="T1" s="192"/>
      <c r="U1" s="192"/>
      <c r="V1" s="192"/>
      <c r="W1" s="192"/>
      <c r="X1" s="192"/>
      <c r="Y1" s="192"/>
      <c r="Z1" s="192"/>
      <c r="AA1" s="112"/>
      <c r="AD1" s="112"/>
      <c r="AF1" s="125"/>
      <c r="AJ1" s="113"/>
      <c r="AP1" s="113"/>
      <c r="BA1" s="112"/>
    </row>
    <row r="2" spans="1:53" ht="33.6">
      <c r="A2" s="75"/>
      <c r="D2" s="112"/>
      <c r="E2" s="118"/>
      <c r="F2" s="118"/>
      <c r="G2" s="118"/>
      <c r="H2" s="118"/>
      <c r="I2" s="118"/>
      <c r="J2" s="113"/>
      <c r="L2" s="60" t="s">
        <v>457</v>
      </c>
      <c r="M2" t="s" vm="12">
        <v>520</v>
      </c>
      <c r="P2" s="113"/>
      <c r="R2" s="60" t="s">
        <v>457</v>
      </c>
      <c r="S2" t="s" vm="14">
        <v>520</v>
      </c>
      <c r="W2" s="60" t="s">
        <v>457</v>
      </c>
      <c r="X2" t="s" vm="1">
        <v>520</v>
      </c>
      <c r="AA2" s="112"/>
      <c r="AD2" s="112"/>
      <c r="AF2" s="60" t="s">
        <v>457</v>
      </c>
      <c r="AG2" t="s" vm="11">
        <v>154</v>
      </c>
      <c r="AJ2" s="113"/>
      <c r="AL2" s="60" t="s">
        <v>457</v>
      </c>
      <c r="AM2" t="s" vm="13">
        <v>56</v>
      </c>
      <c r="AP2" s="113"/>
      <c r="AR2" s="60" t="s">
        <v>457</v>
      </c>
      <c r="AS2" t="s" vm="15">
        <v>83</v>
      </c>
      <c r="AW2" s="60" t="s">
        <v>457</v>
      </c>
      <c r="AX2" t="s" vm="16">
        <v>142</v>
      </c>
      <c r="BA2" s="112"/>
    </row>
    <row r="3" spans="1:53" ht="33.6">
      <c r="A3" s="75"/>
      <c r="D3" s="112"/>
      <c r="E3" s="118"/>
      <c r="F3" s="118"/>
      <c r="G3" s="118"/>
      <c r="H3" s="118"/>
      <c r="I3" s="118"/>
      <c r="J3" s="113"/>
      <c r="P3" s="113"/>
      <c r="AA3" s="112"/>
      <c r="AD3" s="112"/>
      <c r="AJ3" s="113"/>
      <c r="AP3" s="113"/>
      <c r="BA3" s="112"/>
    </row>
    <row r="4" spans="1:53" ht="33.6">
      <c r="A4" s="75"/>
      <c r="D4" s="112"/>
      <c r="E4" s="118"/>
      <c r="F4" s="118"/>
      <c r="G4" s="118"/>
      <c r="H4" s="118"/>
      <c r="I4" s="118"/>
      <c r="J4" s="113"/>
      <c r="L4" s="60" t="s">
        <v>516</v>
      </c>
      <c r="M4" t="s">
        <v>518</v>
      </c>
      <c r="P4" s="113"/>
      <c r="R4" s="60" t="s">
        <v>516</v>
      </c>
      <c r="S4" t="s">
        <v>518</v>
      </c>
      <c r="W4" s="60" t="s">
        <v>516</v>
      </c>
      <c r="X4" t="s">
        <v>518</v>
      </c>
      <c r="AA4" s="112"/>
      <c r="AD4" s="112"/>
      <c r="AF4" s="60" t="s">
        <v>516</v>
      </c>
      <c r="AG4" t="s">
        <v>518</v>
      </c>
      <c r="AJ4" s="113"/>
      <c r="AL4" s="60" t="s">
        <v>516</v>
      </c>
      <c r="AM4" t="s">
        <v>518</v>
      </c>
      <c r="AP4" s="113"/>
      <c r="AR4" s="60" t="s">
        <v>516</v>
      </c>
      <c r="AS4" t="s">
        <v>518</v>
      </c>
      <c r="AW4" s="60" t="s">
        <v>516</v>
      </c>
      <c r="AX4" t="s">
        <v>518</v>
      </c>
      <c r="BA4" s="112"/>
    </row>
    <row r="5" spans="1:53" ht="156">
      <c r="A5" s="75"/>
      <c r="D5" s="112"/>
      <c r="F5" s="114"/>
      <c r="J5" s="113"/>
      <c r="L5" s="121" t="s">
        <v>113</v>
      </c>
      <c r="P5" s="113"/>
      <c r="R5" s="122" t="s">
        <v>72</v>
      </c>
      <c r="S5" s="41"/>
      <c r="W5" s="119" t="s">
        <v>24</v>
      </c>
      <c r="AA5" s="112"/>
      <c r="AD5" s="112"/>
      <c r="AF5" s="130" t="s">
        <v>154</v>
      </c>
      <c r="AJ5" s="113"/>
      <c r="AL5" s="130" t="s">
        <v>56</v>
      </c>
      <c r="AP5" s="113"/>
      <c r="AR5" s="130" t="s">
        <v>83</v>
      </c>
      <c r="AS5" s="186"/>
      <c r="AW5" s="128" t="s">
        <v>142</v>
      </c>
      <c r="BA5" s="112"/>
    </row>
    <row r="6" spans="1:53" ht="118.8">
      <c r="A6" s="75"/>
      <c r="D6" s="112"/>
      <c r="F6" s="115">
        <f>'Highlights box'!A19</f>
        <v>0</v>
      </c>
      <c r="J6" s="113"/>
      <c r="L6" s="123" t="s">
        <v>112</v>
      </c>
      <c r="M6" s="129">
        <v>1</v>
      </c>
      <c r="P6" s="113"/>
      <c r="R6" s="123" t="s">
        <v>73</v>
      </c>
      <c r="S6" s="129">
        <v>1</v>
      </c>
      <c r="W6" s="123" t="s">
        <v>42</v>
      </c>
      <c r="X6" s="129">
        <v>1</v>
      </c>
      <c r="AA6" s="112"/>
      <c r="AD6" s="112"/>
      <c r="AF6" s="124" t="s">
        <v>16</v>
      </c>
      <c r="AG6" s="185">
        <v>1</v>
      </c>
      <c r="AJ6" s="113"/>
      <c r="AL6" s="124" t="s">
        <v>16</v>
      </c>
      <c r="AM6" s="184">
        <v>1</v>
      </c>
      <c r="AP6" s="113"/>
      <c r="AR6" s="132" t="s">
        <v>138</v>
      </c>
      <c r="AS6" s="184">
        <v>1</v>
      </c>
      <c r="AW6" s="124" t="s">
        <v>141</v>
      </c>
      <c r="AX6" s="184">
        <v>1</v>
      </c>
      <c r="BA6" s="112"/>
    </row>
    <row r="7" spans="1:53" ht="140.4">
      <c r="A7" s="75"/>
      <c r="D7" s="112"/>
      <c r="J7" s="113"/>
      <c r="L7" s="123" t="s">
        <v>61</v>
      </c>
      <c r="M7" s="129">
        <v>1</v>
      </c>
      <c r="P7" s="113"/>
      <c r="R7" s="123" t="s">
        <v>96</v>
      </c>
      <c r="S7" s="129">
        <v>1</v>
      </c>
      <c r="W7" s="123" t="s">
        <v>202</v>
      </c>
      <c r="X7" s="129">
        <v>0</v>
      </c>
      <c r="AA7" s="112"/>
      <c r="AD7" s="112"/>
      <c r="AF7" s="124" t="s">
        <v>32</v>
      </c>
      <c r="AG7" s="185">
        <v>0</v>
      </c>
      <c r="AJ7" s="113"/>
      <c r="AL7" s="124" t="s">
        <v>32</v>
      </c>
      <c r="AM7" s="184">
        <v>0</v>
      </c>
      <c r="AP7" s="113"/>
      <c r="AR7" s="132" t="s">
        <v>116</v>
      </c>
      <c r="AS7" s="184">
        <v>1</v>
      </c>
      <c r="AW7" s="131" t="s">
        <v>143</v>
      </c>
      <c r="AX7" s="184">
        <v>0</v>
      </c>
      <c r="BA7" s="112"/>
    </row>
    <row r="8" spans="1:53" ht="117">
      <c r="A8" s="75"/>
      <c r="D8" s="112"/>
      <c r="J8" s="113"/>
      <c r="L8" s="123" t="s">
        <v>108</v>
      </c>
      <c r="M8" s="129">
        <v>1</v>
      </c>
      <c r="P8" s="113"/>
      <c r="R8" s="123" t="s">
        <v>336</v>
      </c>
      <c r="S8" s="129">
        <v>1</v>
      </c>
      <c r="W8" s="123" t="s">
        <v>194</v>
      </c>
      <c r="X8" s="129">
        <v>0</v>
      </c>
      <c r="AA8" s="112"/>
      <c r="AD8" s="112"/>
      <c r="AF8" s="124" t="s">
        <v>46</v>
      </c>
      <c r="AG8" s="185">
        <v>1</v>
      </c>
      <c r="AJ8" s="113"/>
      <c r="AL8" s="124" t="s">
        <v>46</v>
      </c>
      <c r="AM8" s="184">
        <v>1</v>
      </c>
      <c r="AP8" s="113"/>
      <c r="AR8" s="132" t="s">
        <v>121</v>
      </c>
      <c r="AS8" s="184">
        <v>1</v>
      </c>
      <c r="BA8" s="112"/>
    </row>
    <row r="9" spans="1:53" ht="140.4">
      <c r="A9" s="75"/>
      <c r="D9" s="112"/>
      <c r="J9" s="113"/>
      <c r="L9" s="123" t="s">
        <v>109</v>
      </c>
      <c r="M9" s="129">
        <v>1</v>
      </c>
      <c r="P9" s="113"/>
      <c r="R9" s="159" t="s">
        <v>21</v>
      </c>
      <c r="S9">
        <v>0</v>
      </c>
      <c r="W9" s="123" t="s">
        <v>197</v>
      </c>
      <c r="X9" s="129">
        <v>0</v>
      </c>
      <c r="AA9" s="112"/>
      <c r="AD9" s="112"/>
      <c r="AF9" s="124" t="s">
        <v>70</v>
      </c>
      <c r="AG9" s="185">
        <v>1</v>
      </c>
      <c r="AJ9" s="113"/>
      <c r="AL9" s="124" t="s">
        <v>70</v>
      </c>
      <c r="AM9" s="184">
        <v>1</v>
      </c>
      <c r="AP9" s="113"/>
      <c r="AR9" s="132" t="s">
        <v>122</v>
      </c>
      <c r="AS9" s="184">
        <v>1</v>
      </c>
      <c r="BA9" s="112"/>
    </row>
    <row r="10" spans="1:53" ht="93.6">
      <c r="A10" s="75"/>
      <c r="D10" s="112"/>
      <c r="J10" s="113"/>
      <c r="L10" s="61"/>
      <c r="P10" s="113"/>
      <c r="R10" s="159" t="s">
        <v>43</v>
      </c>
      <c r="S10">
        <v>0</v>
      </c>
      <c r="W10" s="123" t="s">
        <v>10</v>
      </c>
      <c r="X10" s="129">
        <v>0</v>
      </c>
      <c r="AA10" s="112"/>
      <c r="AD10" s="112"/>
      <c r="AF10" s="124" t="s">
        <v>104</v>
      </c>
      <c r="AG10" s="185">
        <v>0</v>
      </c>
      <c r="AJ10" s="113"/>
      <c r="AL10" s="124" t="s">
        <v>104</v>
      </c>
      <c r="AM10" s="184">
        <v>0</v>
      </c>
      <c r="AP10" s="113"/>
      <c r="AR10" s="132" t="s">
        <v>292</v>
      </c>
      <c r="AS10" s="184">
        <v>0</v>
      </c>
      <c r="BA10" s="112"/>
    </row>
    <row r="11" spans="1:53" ht="62.4">
      <c r="A11" s="75"/>
      <c r="D11" s="112"/>
      <c r="J11" s="113"/>
      <c r="L11" s="120" t="s">
        <v>108</v>
      </c>
      <c r="P11" s="113"/>
      <c r="R11" s="61"/>
      <c r="W11" s="61"/>
      <c r="AA11" s="112"/>
      <c r="AD11" s="112"/>
      <c r="AF11" s="124" t="s">
        <v>149</v>
      </c>
      <c r="AG11" s="185">
        <v>0</v>
      </c>
      <c r="AJ11" s="113"/>
      <c r="AL11" s="124" t="s">
        <v>149</v>
      </c>
      <c r="AM11" s="184">
        <v>1</v>
      </c>
      <c r="AP11" s="113"/>
      <c r="BA11" s="112"/>
    </row>
    <row r="12" spans="1:53" ht="62.4">
      <c r="A12" s="75"/>
      <c r="D12" s="112"/>
      <c r="J12" s="113"/>
      <c r="L12" s="123" t="s">
        <v>4</v>
      </c>
      <c r="M12" s="129">
        <v>1</v>
      </c>
      <c r="P12" s="113"/>
      <c r="R12" s="120" t="s">
        <v>133</v>
      </c>
      <c r="W12" s="120" t="s">
        <v>12</v>
      </c>
      <c r="AA12" s="112"/>
      <c r="AD12" s="112"/>
      <c r="AF12" s="124" t="s">
        <v>151</v>
      </c>
      <c r="AG12" s="185">
        <v>0</v>
      </c>
      <c r="AJ12" s="113"/>
      <c r="AL12" s="124" t="s">
        <v>151</v>
      </c>
      <c r="AM12" s="184">
        <v>0</v>
      </c>
      <c r="AP12" s="113"/>
      <c r="BA12" s="112"/>
    </row>
    <row r="13" spans="1:53" ht="70.2">
      <c r="A13" s="75"/>
      <c r="D13" s="112"/>
      <c r="J13" s="113"/>
      <c r="L13" s="123" t="s">
        <v>44</v>
      </c>
      <c r="M13" s="129">
        <v>1</v>
      </c>
      <c r="P13" s="113"/>
      <c r="R13" s="123" t="s">
        <v>48</v>
      </c>
      <c r="S13" s="129">
        <v>0</v>
      </c>
      <c r="W13" s="124" t="s">
        <v>35</v>
      </c>
      <c r="X13" s="184">
        <v>1</v>
      </c>
      <c r="AA13" s="112"/>
      <c r="AD13" s="112"/>
      <c r="AJ13" s="113"/>
      <c r="AP13" s="113"/>
      <c r="BA13" s="112"/>
    </row>
    <row r="14" spans="1:53" ht="93.6">
      <c r="A14" s="75"/>
      <c r="D14" s="112"/>
      <c r="J14" s="113"/>
      <c r="L14" s="123" t="s">
        <v>55</v>
      </c>
      <c r="M14" s="129">
        <v>1</v>
      </c>
      <c r="P14" s="113"/>
      <c r="R14" s="123" t="s">
        <v>76</v>
      </c>
      <c r="S14" s="129">
        <v>0</v>
      </c>
      <c r="W14" s="124" t="s">
        <v>45</v>
      </c>
      <c r="X14" s="184">
        <v>1</v>
      </c>
      <c r="AA14" s="112"/>
      <c r="AD14" s="112"/>
      <c r="AJ14" s="113"/>
      <c r="AP14" s="113"/>
      <c r="BA14" s="112"/>
    </row>
    <row r="15" spans="1:53" ht="70.2">
      <c r="A15" s="75"/>
      <c r="D15" s="112"/>
      <c r="J15" s="113"/>
      <c r="L15" s="123" t="s">
        <v>69</v>
      </c>
      <c r="M15" s="129">
        <v>0</v>
      </c>
      <c r="P15" s="113"/>
      <c r="R15" s="123" t="s">
        <v>78</v>
      </c>
      <c r="S15" s="129">
        <v>1</v>
      </c>
      <c r="W15" s="124" t="s">
        <v>428</v>
      </c>
      <c r="X15" s="184">
        <v>1</v>
      </c>
      <c r="AA15" s="112"/>
      <c r="AD15" s="112"/>
      <c r="AJ15" s="113"/>
      <c r="AP15" s="113"/>
      <c r="BA15" s="112"/>
    </row>
    <row r="16" spans="1:53" ht="46.8">
      <c r="A16" s="75"/>
      <c r="D16" s="112"/>
      <c r="J16" s="113"/>
      <c r="L16" s="123" t="s">
        <v>94</v>
      </c>
      <c r="M16" s="129">
        <v>1</v>
      </c>
      <c r="P16" s="113"/>
      <c r="R16" s="123" t="s">
        <v>98</v>
      </c>
      <c r="S16" s="129">
        <v>1</v>
      </c>
      <c r="W16" s="124" t="s">
        <v>431</v>
      </c>
      <c r="X16" s="184">
        <v>1</v>
      </c>
      <c r="AA16" s="112"/>
    </row>
    <row r="17" spans="1:27" ht="46.8">
      <c r="A17" s="75"/>
      <c r="D17" s="112"/>
      <c r="J17" s="113"/>
      <c r="L17" s="123" t="s">
        <v>136</v>
      </c>
      <c r="M17" s="129">
        <v>1</v>
      </c>
      <c r="P17" s="113"/>
      <c r="R17" s="123" t="s">
        <v>119</v>
      </c>
      <c r="S17" s="129">
        <v>0</v>
      </c>
      <c r="W17" s="124" t="s">
        <v>434</v>
      </c>
      <c r="X17" s="184">
        <v>1</v>
      </c>
      <c r="AA17" s="112"/>
    </row>
    <row r="18" spans="1:27" ht="70.2">
      <c r="A18" s="75"/>
      <c r="D18" s="112"/>
      <c r="J18" s="113"/>
      <c r="L18" s="61"/>
      <c r="P18" s="113"/>
      <c r="R18" s="123" t="s">
        <v>140</v>
      </c>
      <c r="S18" s="129">
        <v>0</v>
      </c>
      <c r="W18" s="124" t="s">
        <v>437</v>
      </c>
      <c r="X18" s="184">
        <v>1</v>
      </c>
      <c r="AA18" s="112"/>
    </row>
    <row r="19" spans="1:27" ht="31.2">
      <c r="A19" s="75"/>
      <c r="D19" s="112"/>
      <c r="J19" s="113"/>
      <c r="L19" s="121" t="s">
        <v>62</v>
      </c>
      <c r="P19" s="113"/>
      <c r="R19" s="123" t="s">
        <v>160</v>
      </c>
      <c r="S19" s="129">
        <v>1</v>
      </c>
      <c r="W19" s="61"/>
      <c r="AA19" s="112"/>
    </row>
    <row r="20" spans="1:27" ht="31.2">
      <c r="A20" s="75"/>
      <c r="D20" s="112"/>
      <c r="J20" s="113"/>
      <c r="L20" s="123" t="s">
        <v>15</v>
      </c>
      <c r="M20" s="129">
        <v>1</v>
      </c>
      <c r="P20" s="113"/>
      <c r="R20" s="123" t="s">
        <v>216</v>
      </c>
      <c r="S20" s="129">
        <v>0</v>
      </c>
      <c r="W20" s="119" t="s">
        <v>52</v>
      </c>
      <c r="AA20" s="112"/>
    </row>
    <row r="21" spans="1:27" ht="31.2">
      <c r="A21" s="75"/>
      <c r="D21" s="112"/>
      <c r="J21" s="113"/>
      <c r="L21" s="123" t="s">
        <v>36</v>
      </c>
      <c r="M21" s="129">
        <v>1</v>
      </c>
      <c r="P21" s="113"/>
      <c r="R21" s="61"/>
      <c r="W21" s="124" t="s">
        <v>27</v>
      </c>
      <c r="X21" s="184">
        <v>0</v>
      </c>
      <c r="AA21" s="112"/>
    </row>
    <row r="22" spans="1:27" ht="46.8">
      <c r="A22" s="75"/>
      <c r="D22" s="112"/>
      <c r="J22" s="113"/>
      <c r="P22" s="113"/>
      <c r="R22" s="121" t="s">
        <v>39</v>
      </c>
      <c r="W22" s="124" t="s">
        <v>283</v>
      </c>
      <c r="X22" s="184">
        <v>1</v>
      </c>
      <c r="AA22" s="112"/>
    </row>
    <row r="23" spans="1:27" ht="46.8">
      <c r="A23" s="75"/>
      <c r="D23" s="112"/>
      <c r="J23" s="113"/>
      <c r="P23" s="113"/>
      <c r="R23" s="124" t="s">
        <v>57</v>
      </c>
      <c r="S23" s="184">
        <v>0</v>
      </c>
      <c r="AA23" s="112"/>
    </row>
    <row r="24" spans="1:27" ht="46.8">
      <c r="A24" s="75"/>
      <c r="D24" s="112"/>
      <c r="J24" s="113"/>
      <c r="P24" s="113"/>
      <c r="R24" s="124" t="s">
        <v>106</v>
      </c>
      <c r="S24" s="184">
        <v>0</v>
      </c>
      <c r="AA24" s="112"/>
    </row>
    <row r="25" spans="1:27" ht="31.2">
      <c r="A25" s="75"/>
      <c r="R25" s="124" t="s">
        <v>139</v>
      </c>
      <c r="S25" s="184">
        <v>0</v>
      </c>
    </row>
    <row r="26" spans="1:27">
      <c r="A26" s="75"/>
    </row>
    <row r="27" spans="1:27">
      <c r="A27" s="75"/>
    </row>
    <row r="28" spans="1:27">
      <c r="A28" s="75"/>
    </row>
    <row r="29" spans="1:27">
      <c r="A29" s="75"/>
    </row>
    <row r="30" spans="1:27">
      <c r="A30" s="75"/>
    </row>
    <row r="31" spans="1:27">
      <c r="A31" s="75"/>
    </row>
    <row r="32" spans="1:27">
      <c r="A32" s="75"/>
    </row>
    <row r="33" spans="1:1">
      <c r="A33" s="75"/>
    </row>
    <row r="34" spans="1:1">
      <c r="A34" s="75"/>
    </row>
    <row r="35" spans="1:1">
      <c r="A35" s="75"/>
    </row>
    <row r="36" spans="1:1">
      <c r="A36" s="75"/>
    </row>
    <row r="37" spans="1:1">
      <c r="A37" s="75"/>
    </row>
    <row r="38" spans="1:1">
      <c r="A38" s="75"/>
    </row>
    <row r="39" spans="1:1">
      <c r="A39" s="75"/>
    </row>
  </sheetData>
  <mergeCells count="3">
    <mergeCell ref="E1:I1"/>
    <mergeCell ref="K1:O1"/>
    <mergeCell ref="Q1:Z1"/>
  </mergeCells>
  <conditionalFormatting pivot="1">
    <cfRule type="iconSet" priority="25">
      <iconSet iconSet="3Symbols" showValue="0">
        <cfvo type="percent" val="0"/>
        <cfvo type="num" val="0" gte="0"/>
        <cfvo type="num" val="0" gte="0"/>
      </iconSet>
    </cfRule>
  </conditionalFormatting>
  <conditionalFormatting pivot="1">
    <cfRule type="iconSet" priority="24">
      <iconSet iconSet="3Symbols" showValue="0">
        <cfvo type="percent" val="0"/>
        <cfvo type="num" val="0" gte="0"/>
        <cfvo type="num" val="0" gte="0"/>
      </iconSet>
    </cfRule>
  </conditionalFormatting>
  <conditionalFormatting pivot="1">
    <cfRule type="iconSet" priority="23">
      <iconSet iconSet="3Symbols" showValue="0">
        <cfvo type="percent" val="0"/>
        <cfvo type="num" val="0" gte="0"/>
        <cfvo type="num" val="0" gte="0"/>
      </iconSet>
    </cfRule>
  </conditionalFormatting>
  <conditionalFormatting pivot="1">
    <cfRule type="iconSet" priority="22">
      <iconSet iconSet="3Symbols" showValue="0">
        <cfvo type="percent" val="0"/>
        <cfvo type="num" val="0" gte="0"/>
        <cfvo type="num" val="0" gte="0"/>
      </iconSet>
    </cfRule>
  </conditionalFormatting>
  <conditionalFormatting pivot="1">
    <cfRule type="iconSet" priority="21">
      <iconSet iconSet="3Symbols" showValue="0">
        <cfvo type="percent" val="0"/>
        <cfvo type="num" val="0" gte="0"/>
        <cfvo type="num" val="0" gte="0"/>
      </iconSet>
    </cfRule>
  </conditionalFormatting>
  <conditionalFormatting pivot="1">
    <cfRule type="iconSet" priority="20">
      <iconSet iconSet="3Symbols" showValue="0">
        <cfvo type="percent" val="0"/>
        <cfvo type="num" val="0" gte="0"/>
        <cfvo type="num" val="0" gte="0"/>
      </iconSet>
    </cfRule>
  </conditionalFormatting>
  <conditionalFormatting pivot="1">
    <cfRule type="iconSet" priority="19">
      <iconSet iconSet="3Symbols" showValue="0">
        <cfvo type="percent" val="0"/>
        <cfvo type="num" val="0" gte="0"/>
        <cfvo type="num" val="0" gte="0"/>
      </iconSet>
    </cfRule>
  </conditionalFormatting>
  <conditionalFormatting pivot="1">
    <cfRule type="iconSet" priority="18">
      <iconSet iconSet="3Symbols" showValue="0">
        <cfvo type="percent" val="0"/>
        <cfvo type="num" val="0" gte="0"/>
        <cfvo type="num" val="0" gte="0"/>
      </iconSet>
    </cfRule>
  </conditionalFormatting>
  <conditionalFormatting pivot="1">
    <cfRule type="iconSet" priority="17">
      <iconSet iconSet="3Symbols" showValue="0">
        <cfvo type="percent" val="0"/>
        <cfvo type="num" val="0" gte="0"/>
        <cfvo type="num" val="0" gte="0"/>
      </iconSet>
    </cfRule>
  </conditionalFormatting>
  <conditionalFormatting pivot="1">
    <cfRule type="iconSet" priority="16">
      <iconSet iconSet="3Symbols" showValue="0">
        <cfvo type="percent" val="0"/>
        <cfvo type="num" val="0" gte="0"/>
        <cfvo type="num" val="0" gte="0"/>
      </iconSet>
    </cfRule>
  </conditionalFormatting>
  <conditionalFormatting pivot="1">
    <cfRule type="iconSet" priority="15">
      <iconSet iconSet="3Symbols" showValue="0">
        <cfvo type="percent" val="0"/>
        <cfvo type="num" val="0" gte="0"/>
        <cfvo type="num" val="0" gte="0"/>
      </iconSet>
    </cfRule>
  </conditionalFormatting>
  <conditionalFormatting pivot="1">
    <cfRule type="iconSet" priority="14">
      <iconSet iconSet="3Symbols" showValue="0">
        <cfvo type="percent" val="0"/>
        <cfvo type="num" val="0" gte="0"/>
        <cfvo type="num" val="0" gte="0"/>
      </iconSet>
    </cfRule>
  </conditionalFormatting>
  <conditionalFormatting pivot="1" sqref="AS6:AS10">
    <cfRule type="iconSet" priority="13">
      <iconSet iconSet="3Symbols" showValue="0">
        <cfvo type="percent" val="0"/>
        <cfvo type="num" val="0" gte="0"/>
        <cfvo type="num" val="0" gte="0"/>
      </iconSet>
    </cfRule>
  </conditionalFormatting>
  <conditionalFormatting pivot="1" sqref="S23:S25">
    <cfRule type="iconSet" priority="12">
      <iconSet iconSet="3Symbols" showValue="0">
        <cfvo type="percent" val="0"/>
        <cfvo type="num" val="0" gte="0"/>
        <cfvo type="num" val="0" gte="0"/>
      </iconSet>
    </cfRule>
  </conditionalFormatting>
  <conditionalFormatting pivot="1" sqref="M20:M21">
    <cfRule type="iconSet" priority="11">
      <iconSet iconSet="3Symbols" showValue="0">
        <cfvo type="percent" val="0"/>
        <cfvo type="num" val="0" gte="0"/>
        <cfvo type="num" val="0" gte="0"/>
      </iconSet>
    </cfRule>
  </conditionalFormatting>
  <conditionalFormatting pivot="1" sqref="M12:M17">
    <cfRule type="iconSet" priority="10">
      <iconSet iconSet="3Symbols" showValue="0">
        <cfvo type="percent" val="0"/>
        <cfvo type="num" val="0" gte="0"/>
        <cfvo type="num" val="0" gte="0"/>
      </iconSet>
    </cfRule>
  </conditionalFormatting>
  <conditionalFormatting pivot="1" sqref="S13:S20">
    <cfRule type="iconSet" priority="9">
      <iconSet iconSet="3Symbols" showValue="0">
        <cfvo type="percent" val="0"/>
        <cfvo type="num" val="0" gte="0"/>
        <cfvo type="num" val="0" gte="0"/>
      </iconSet>
    </cfRule>
  </conditionalFormatting>
  <conditionalFormatting pivot="1" sqref="M6:M9">
    <cfRule type="iconSet" priority="8">
      <iconSet iconSet="3Symbols" showValue="0">
        <cfvo type="percent" val="0"/>
        <cfvo type="num" val="0" gte="0"/>
        <cfvo type="num" val="0" gte="0"/>
      </iconSet>
    </cfRule>
  </conditionalFormatting>
  <conditionalFormatting pivot="1" sqref="S6:S8">
    <cfRule type="iconSet" priority="7">
      <iconSet iconSet="3Symbols" showValue="0">
        <cfvo type="percent" val="0"/>
        <cfvo type="num" val="0" gte="0"/>
        <cfvo type="num" val="0" gte="0"/>
      </iconSet>
    </cfRule>
  </conditionalFormatting>
  <conditionalFormatting pivot="1" sqref="X6:X10">
    <cfRule type="iconSet" priority="6">
      <iconSet iconSet="3Symbols" showValue="0">
        <cfvo type="percent" val="0"/>
        <cfvo type="num" val="0" gte="0"/>
        <cfvo type="num" val="0" gte="0"/>
      </iconSet>
    </cfRule>
  </conditionalFormatting>
  <conditionalFormatting pivot="1" sqref="AX6:AX7">
    <cfRule type="iconSet" priority="5">
      <iconSet iconSet="3Symbols" showValue="0">
        <cfvo type="percent" val="0"/>
        <cfvo type="num" val="0" gte="0"/>
        <cfvo type="num" val="0" gte="0"/>
      </iconSet>
    </cfRule>
  </conditionalFormatting>
  <conditionalFormatting pivot="1" sqref="X13:X18">
    <cfRule type="iconSet" priority="4">
      <iconSet iconSet="3Symbols" showValue="0">
        <cfvo type="percent" val="0"/>
        <cfvo type="num" val="0" gte="0"/>
        <cfvo type="num" val="0" gte="0"/>
      </iconSet>
    </cfRule>
  </conditionalFormatting>
  <conditionalFormatting pivot="1" sqref="X21:X22">
    <cfRule type="iconSet" priority="3">
      <iconSet iconSet="3Symbols" showValue="0">
        <cfvo type="percent" val="0"/>
        <cfvo type="num" val="0" gte="0"/>
        <cfvo type="num" val="0" gte="0"/>
      </iconSet>
    </cfRule>
  </conditionalFormatting>
  <conditionalFormatting pivot="1" sqref="AM6:AM12">
    <cfRule type="iconSet" priority="2">
      <iconSet iconSet="3Symbols" showValue="0">
        <cfvo type="percent" val="0"/>
        <cfvo type="num" val="0" gte="0"/>
        <cfvo type="num" val="0" gte="0"/>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pivot="1">
          <x14:cfRule type="iconSet" priority="1" id="{75D685FB-1CD0-40E6-ABF0-EDE89E9F7F02}">
            <x14:iconSet iconSet="3Symbols" showValue="0" custom="1">
              <x14:cfvo type="percent">
                <xm:f>0</xm:f>
              </x14:cfvo>
              <x14:cfvo type="num" gte="0">
                <xm:f>0</xm:f>
              </x14:cfvo>
              <x14:cfvo type="num" gte="0">
                <xm:f>0</xm:f>
              </x14:cfvo>
              <x14:cfIcon iconSet="5Quarters" iconId="0"/>
              <x14:cfIcon iconSet="5Quarters" iconId="0"/>
              <x14:cfIcon iconSet="3Symbols" iconId="1"/>
            </x14:iconSet>
          </x14:cfRule>
          <xm:sqref>AG6:AG12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FE03-2D69-413F-9A91-7B59673005EA}">
  <sheetPr codeName="Sheet12"/>
  <dimension ref="A1:M81"/>
  <sheetViews>
    <sheetView workbookViewId="0">
      <selection activeCell="F2" sqref="F2:F16"/>
    </sheetView>
  </sheetViews>
  <sheetFormatPr defaultRowHeight="14.4"/>
  <cols>
    <col min="1" max="1" width="12.5546875" bestFit="1" customWidth="1"/>
    <col min="2" max="2" width="12.21875" bestFit="1" customWidth="1"/>
    <col min="3" max="3" width="16.21875" bestFit="1" customWidth="1"/>
    <col min="5" max="5" width="26.5546875" bestFit="1" customWidth="1"/>
    <col min="6" max="6" width="11.77734375" bestFit="1" customWidth="1"/>
    <col min="7" max="7" width="15.77734375" bestFit="1" customWidth="1"/>
  </cols>
  <sheetData>
    <row r="1" spans="1:13">
      <c r="A1" s="60" t="s">
        <v>516</v>
      </c>
      <c r="B1" t="s">
        <v>518</v>
      </c>
      <c r="C1" t="s">
        <v>519</v>
      </c>
      <c r="F1" t="s">
        <v>518</v>
      </c>
      <c r="G1" t="s">
        <v>519</v>
      </c>
      <c r="I1" t="s">
        <v>34</v>
      </c>
      <c r="J1" t="str">
        <f t="shared" ref="J1" si="0">F1</f>
        <v>Sum of Value</v>
      </c>
      <c r="K1" t="str">
        <f t="shared" ref="K1" si="1">G1</f>
        <v>Sum of SADC AVG</v>
      </c>
    </row>
    <row r="2" spans="1:13">
      <c r="I2">
        <f>E2</f>
        <v>0</v>
      </c>
      <c r="J2">
        <f t="shared" ref="J2:K16" si="2">F2</f>
        <v>0</v>
      </c>
      <c r="K2">
        <f t="shared" si="2"/>
        <v>0</v>
      </c>
      <c r="L2" s="133">
        <f>K2</f>
        <v>0</v>
      </c>
      <c r="M2" t="str">
        <f>IF(R3="Rates of child labour",TEXT(L2, "0.0") &amp; "%"&amp;CHAR(10) &amp; "SADC MEDIAN",IF(R3="Minimum Age of Employment",TEXT(L2, "0") &amp;CHAR(10) &amp; "SADC MEDIAN",TEXT(L2, "0") &amp; "%"&amp;CHAR(10) &amp; "SADC AVG"))</f>
        <v>0%
SADC AVG</v>
      </c>
    </row>
    <row r="3" spans="1:13">
      <c r="I3">
        <f t="shared" ref="I3:I16" si="3">E3</f>
        <v>0</v>
      </c>
      <c r="J3">
        <f t="shared" si="2"/>
        <v>0</v>
      </c>
      <c r="K3">
        <f t="shared" si="2"/>
        <v>0</v>
      </c>
    </row>
    <row r="4" spans="1:13">
      <c r="I4">
        <f t="shared" si="3"/>
        <v>0</v>
      </c>
      <c r="J4">
        <f t="shared" si="2"/>
        <v>0</v>
      </c>
      <c r="K4">
        <f t="shared" si="2"/>
        <v>0</v>
      </c>
    </row>
    <row r="5" spans="1:13">
      <c r="I5">
        <f t="shared" si="3"/>
        <v>0</v>
      </c>
      <c r="J5">
        <f t="shared" si="2"/>
        <v>0</v>
      </c>
      <c r="K5">
        <f t="shared" si="2"/>
        <v>0</v>
      </c>
    </row>
    <row r="6" spans="1:13">
      <c r="I6">
        <f t="shared" si="3"/>
        <v>0</v>
      </c>
      <c r="J6">
        <f t="shared" si="2"/>
        <v>0</v>
      </c>
      <c r="K6">
        <f t="shared" si="2"/>
        <v>0</v>
      </c>
    </row>
    <row r="7" spans="1:13">
      <c r="I7">
        <f t="shared" si="3"/>
        <v>0</v>
      </c>
      <c r="J7">
        <f t="shared" si="2"/>
        <v>0</v>
      </c>
      <c r="K7">
        <f t="shared" si="2"/>
        <v>0</v>
      </c>
    </row>
    <row r="8" spans="1:13">
      <c r="I8">
        <f t="shared" si="3"/>
        <v>0</v>
      </c>
      <c r="J8">
        <f t="shared" si="2"/>
        <v>0</v>
      </c>
      <c r="K8">
        <f t="shared" si="2"/>
        <v>0</v>
      </c>
    </row>
    <row r="9" spans="1:13">
      <c r="I9">
        <f t="shared" si="3"/>
        <v>0</v>
      </c>
      <c r="J9">
        <f t="shared" si="2"/>
        <v>0</v>
      </c>
      <c r="K9">
        <f t="shared" si="2"/>
        <v>0</v>
      </c>
    </row>
    <row r="10" spans="1:13">
      <c r="I10">
        <f t="shared" si="3"/>
        <v>0</v>
      </c>
      <c r="J10">
        <f t="shared" si="2"/>
        <v>0</v>
      </c>
      <c r="K10">
        <f t="shared" si="2"/>
        <v>0</v>
      </c>
    </row>
    <row r="11" spans="1:13">
      <c r="I11">
        <f t="shared" si="3"/>
        <v>0</v>
      </c>
      <c r="J11">
        <f t="shared" si="2"/>
        <v>0</v>
      </c>
      <c r="K11">
        <f t="shared" si="2"/>
        <v>0</v>
      </c>
    </row>
    <row r="12" spans="1:13">
      <c r="I12">
        <f t="shared" si="3"/>
        <v>0</v>
      </c>
      <c r="J12">
        <f t="shared" si="2"/>
        <v>0</v>
      </c>
      <c r="K12">
        <f t="shared" si="2"/>
        <v>0</v>
      </c>
    </row>
    <row r="13" spans="1:13">
      <c r="I13">
        <f t="shared" si="3"/>
        <v>0</v>
      </c>
      <c r="J13">
        <f t="shared" si="2"/>
        <v>0</v>
      </c>
      <c r="K13">
        <f t="shared" si="2"/>
        <v>0</v>
      </c>
    </row>
    <row r="14" spans="1:13">
      <c r="I14">
        <f t="shared" si="3"/>
        <v>0</v>
      </c>
      <c r="J14">
        <f t="shared" si="2"/>
        <v>0</v>
      </c>
      <c r="K14">
        <f t="shared" si="2"/>
        <v>0</v>
      </c>
    </row>
    <row r="15" spans="1:13">
      <c r="I15">
        <f t="shared" si="3"/>
        <v>0</v>
      </c>
      <c r="J15">
        <f t="shared" si="2"/>
        <v>0</v>
      </c>
      <c r="K15">
        <f t="shared" si="2"/>
        <v>0</v>
      </c>
    </row>
    <row r="16" spans="1:13">
      <c r="I16">
        <f t="shared" si="3"/>
        <v>0</v>
      </c>
      <c r="J16">
        <f t="shared" si="2"/>
        <v>0</v>
      </c>
      <c r="K16">
        <f t="shared" si="2"/>
        <v>0</v>
      </c>
    </row>
    <row r="22" spans="3:5">
      <c r="C22" t="s">
        <v>449</v>
      </c>
      <c r="D22" t="str" cm="1">
        <f t="array" ref="D22">IFERROR(LOOKUP(2,1/(Translations[Attribute]=Flags!Q4)/(Translations[Dataquestions]="Female rates of child labour"),(Translations[Value])),"No data")</f>
        <v>Females</v>
      </c>
      <c r="E22" s="116" cm="1">
        <f t="array" ref="E22">IFERROR(LOOKUP(2,1/(Clean_data[Number]=17)/(Clean_data[Attribute]="Female rates of child labour"),(Clean_data[Value])),"No data")</f>
        <v>19.899999999999999</v>
      </c>
    </row>
    <row r="23" spans="3:5">
      <c r="D23" t="str" cm="1">
        <f t="array" ref="D23">IFERROR(LOOKUP(2,1/(Translations[Attribute]=Flags!Q4)/(Translations[Dataquestions]="Male rates of child labour"),(Translations[Value])),"No data")</f>
        <v>Males</v>
      </c>
      <c r="E23" cm="1">
        <f t="array" ref="E23">IFERROR(LOOKUP(2,1/(Clean_data[Number]=17)/(Clean_data[Attribute]="Male rates of child labour"),(Clean_data[Value])),"No data")</f>
        <v>21.5</v>
      </c>
    </row>
    <row r="36" spans="3:5">
      <c r="C36" t="s">
        <v>549</v>
      </c>
      <c r="D36" t="s">
        <v>550</v>
      </c>
      <c r="E36" t="s">
        <v>551</v>
      </c>
    </row>
    <row r="37" spans="3:5">
      <c r="C37" s="150" t="s">
        <v>24</v>
      </c>
      <c r="D37" t="s">
        <v>162</v>
      </c>
      <c r="E37" t="s">
        <v>552</v>
      </c>
    </row>
    <row r="38" spans="3:5" ht="28.8">
      <c r="C38" s="150" t="s">
        <v>38</v>
      </c>
      <c r="D38" t="s">
        <v>162</v>
      </c>
      <c r="E38" t="s">
        <v>553</v>
      </c>
    </row>
    <row r="39" spans="3:5" ht="28.8">
      <c r="C39" s="150" t="s">
        <v>53</v>
      </c>
      <c r="D39" t="s">
        <v>162</v>
      </c>
      <c r="E39" t="s">
        <v>554</v>
      </c>
    </row>
    <row r="40" spans="3:5">
      <c r="C40" s="150" t="s">
        <v>62</v>
      </c>
      <c r="D40" t="s">
        <v>162</v>
      </c>
      <c r="E40" t="s">
        <v>555</v>
      </c>
    </row>
    <row r="41" spans="3:5" ht="43.2">
      <c r="C41" s="150" t="s">
        <v>72</v>
      </c>
      <c r="D41" t="s">
        <v>162</v>
      </c>
      <c r="E41" t="s">
        <v>556</v>
      </c>
    </row>
    <row r="42" spans="3:5" ht="28.8">
      <c r="C42" s="150" t="s">
        <v>77</v>
      </c>
      <c r="D42" t="s">
        <v>162</v>
      </c>
      <c r="E42" t="s">
        <v>557</v>
      </c>
    </row>
    <row r="43" spans="3:5" ht="28.8">
      <c r="C43" s="150" t="s">
        <v>82</v>
      </c>
      <c r="D43" t="s">
        <v>162</v>
      </c>
      <c r="E43" t="s">
        <v>558</v>
      </c>
    </row>
    <row r="44" spans="3:5" ht="28.8">
      <c r="C44" s="150" t="s">
        <v>90</v>
      </c>
      <c r="D44" t="s">
        <v>162</v>
      </c>
      <c r="E44" t="s">
        <v>559</v>
      </c>
    </row>
    <row r="45" spans="3:5" ht="28.8">
      <c r="C45" s="150" t="s">
        <v>113</v>
      </c>
      <c r="D45" t="s">
        <v>162</v>
      </c>
      <c r="E45" t="s">
        <v>560</v>
      </c>
    </row>
    <row r="46" spans="3:5">
      <c r="C46" s="150" t="s">
        <v>368</v>
      </c>
      <c r="D46" t="s">
        <v>162</v>
      </c>
    </row>
    <row r="47" spans="3:5">
      <c r="C47" s="150" t="s">
        <v>129</v>
      </c>
      <c r="D47" t="s">
        <v>162</v>
      </c>
      <c r="E47" t="s">
        <v>561</v>
      </c>
    </row>
    <row r="48" spans="3:5" ht="28.8">
      <c r="C48" s="150" t="s">
        <v>132</v>
      </c>
      <c r="D48" t="s">
        <v>162</v>
      </c>
    </row>
    <row r="49" spans="3:5" ht="28.8">
      <c r="C49" s="150" t="s">
        <v>133</v>
      </c>
      <c r="D49" t="s">
        <v>162</v>
      </c>
      <c r="E49" t="s">
        <v>562</v>
      </c>
    </row>
    <row r="50" spans="3:5" ht="29.4" thickBot="1">
      <c r="C50" s="150" t="s">
        <v>103</v>
      </c>
      <c r="D50" t="s">
        <v>162</v>
      </c>
    </row>
    <row r="51" spans="3:5" ht="15" thickBot="1">
      <c r="C51" s="150" t="s">
        <v>24</v>
      </c>
      <c r="D51" t="s">
        <v>163</v>
      </c>
      <c r="E51" s="8" t="s">
        <v>563</v>
      </c>
    </row>
    <row r="52" spans="3:5" ht="29.4" thickBot="1">
      <c r="C52" s="150" t="s">
        <v>38</v>
      </c>
      <c r="D52" t="s">
        <v>163</v>
      </c>
      <c r="E52" s="8" t="s">
        <v>564</v>
      </c>
    </row>
    <row r="53" spans="3:5" ht="29.4" thickBot="1">
      <c r="C53" s="150" t="s">
        <v>53</v>
      </c>
      <c r="D53" t="s">
        <v>163</v>
      </c>
      <c r="E53" s="8" t="s">
        <v>565</v>
      </c>
    </row>
    <row r="54" spans="3:5" ht="15" thickBot="1">
      <c r="C54" s="150" t="s">
        <v>62</v>
      </c>
      <c r="D54" t="s">
        <v>163</v>
      </c>
      <c r="E54" s="8" t="s">
        <v>566</v>
      </c>
    </row>
    <row r="55" spans="3:5" ht="43.8" thickBot="1">
      <c r="C55" s="150" t="s">
        <v>72</v>
      </c>
      <c r="D55" t="s">
        <v>163</v>
      </c>
      <c r="E55" s="8" t="s">
        <v>567</v>
      </c>
    </row>
    <row r="56" spans="3:5" ht="29.4" thickBot="1">
      <c r="C56" s="150" t="s">
        <v>77</v>
      </c>
      <c r="D56" t="s">
        <v>163</v>
      </c>
      <c r="E56" s="8" t="s">
        <v>568</v>
      </c>
    </row>
    <row r="57" spans="3:5" ht="29.4" thickBot="1">
      <c r="C57" s="150" t="s">
        <v>82</v>
      </c>
      <c r="D57" t="s">
        <v>163</v>
      </c>
      <c r="E57" s="8" t="s">
        <v>569</v>
      </c>
    </row>
    <row r="58" spans="3:5" ht="29.4" thickBot="1">
      <c r="C58" s="150" t="s">
        <v>90</v>
      </c>
      <c r="D58" t="s">
        <v>163</v>
      </c>
      <c r="E58" s="8" t="s">
        <v>570</v>
      </c>
    </row>
    <row r="59" spans="3:5" ht="29.4" thickBot="1">
      <c r="C59" s="150" t="s">
        <v>113</v>
      </c>
      <c r="D59" t="s">
        <v>163</v>
      </c>
      <c r="E59" s="8" t="s">
        <v>571</v>
      </c>
    </row>
    <row r="60" spans="3:5" ht="15" thickBot="1">
      <c r="C60" s="150" t="s">
        <v>368</v>
      </c>
      <c r="D60" t="s">
        <v>163</v>
      </c>
      <c r="E60" s="8"/>
    </row>
    <row r="61" spans="3:5" ht="15" thickBot="1">
      <c r="C61" s="150" t="s">
        <v>129</v>
      </c>
      <c r="D61" t="s">
        <v>163</v>
      </c>
      <c r="E61" s="8" t="s">
        <v>572</v>
      </c>
    </row>
    <row r="62" spans="3:5" ht="29.4" thickBot="1">
      <c r="C62" s="150" t="s">
        <v>132</v>
      </c>
      <c r="D62" t="s">
        <v>163</v>
      </c>
      <c r="E62" s="8"/>
    </row>
    <row r="63" spans="3:5" ht="29.4" thickBot="1">
      <c r="C63" s="150" t="s">
        <v>133</v>
      </c>
      <c r="D63" t="s">
        <v>163</v>
      </c>
      <c r="E63" s="8" t="s">
        <v>573</v>
      </c>
    </row>
    <row r="64" spans="3:5" ht="29.4" thickBot="1">
      <c r="C64" s="150" t="s">
        <v>103</v>
      </c>
      <c r="D64" t="s">
        <v>163</v>
      </c>
      <c r="E64" s="8"/>
    </row>
    <row r="65" spans="3:5" ht="15" thickBot="1">
      <c r="C65" s="150" t="s">
        <v>24</v>
      </c>
      <c r="D65" t="s">
        <v>164</v>
      </c>
      <c r="E65" s="19" t="s">
        <v>574</v>
      </c>
    </row>
    <row r="66" spans="3:5" ht="29.4" thickBot="1">
      <c r="C66" s="150" t="s">
        <v>38</v>
      </c>
      <c r="D66" t="s">
        <v>164</v>
      </c>
      <c r="E66" s="19" t="s">
        <v>575</v>
      </c>
    </row>
    <row r="67" spans="3:5" ht="29.4" thickBot="1">
      <c r="C67" s="150" t="s">
        <v>53</v>
      </c>
      <c r="D67" t="s">
        <v>164</v>
      </c>
      <c r="E67" s="19" t="s">
        <v>576</v>
      </c>
    </row>
    <row r="68" spans="3:5" ht="15" thickBot="1">
      <c r="C68" s="150" t="s">
        <v>62</v>
      </c>
      <c r="D68" t="s">
        <v>164</v>
      </c>
      <c r="E68" s="19" t="s">
        <v>577</v>
      </c>
    </row>
    <row r="69" spans="3:5" ht="43.8" thickBot="1">
      <c r="C69" s="150" t="s">
        <v>72</v>
      </c>
      <c r="D69" t="s">
        <v>164</v>
      </c>
      <c r="E69" s="19" t="s">
        <v>578</v>
      </c>
    </row>
    <row r="70" spans="3:5" ht="29.4" thickBot="1">
      <c r="C70" s="150" t="s">
        <v>77</v>
      </c>
      <c r="D70" t="s">
        <v>164</v>
      </c>
      <c r="E70" s="19" t="s">
        <v>579</v>
      </c>
    </row>
    <row r="71" spans="3:5" ht="29.4" thickBot="1">
      <c r="C71" s="150" t="s">
        <v>82</v>
      </c>
      <c r="D71" t="s">
        <v>164</v>
      </c>
      <c r="E71" s="19" t="s">
        <v>580</v>
      </c>
    </row>
    <row r="72" spans="3:5" ht="29.4" thickBot="1">
      <c r="C72" s="150" t="s">
        <v>90</v>
      </c>
      <c r="D72" t="s">
        <v>164</v>
      </c>
      <c r="E72" s="19" t="s">
        <v>581</v>
      </c>
    </row>
    <row r="73" spans="3:5" ht="29.4" thickBot="1">
      <c r="C73" s="150" t="s">
        <v>113</v>
      </c>
      <c r="D73" t="s">
        <v>164</v>
      </c>
      <c r="E73" s="19" t="s">
        <v>582</v>
      </c>
    </row>
    <row r="74" spans="3:5" ht="15" thickBot="1">
      <c r="C74" s="150" t="s">
        <v>368</v>
      </c>
      <c r="D74" t="s">
        <v>164</v>
      </c>
      <c r="E74" s="19"/>
    </row>
    <row r="75" spans="3:5" ht="15" thickBot="1">
      <c r="C75" s="150" t="s">
        <v>129</v>
      </c>
      <c r="D75" t="s">
        <v>164</v>
      </c>
      <c r="E75" s="19" t="s">
        <v>583</v>
      </c>
    </row>
    <row r="76" spans="3:5" ht="29.4" thickBot="1">
      <c r="C76" s="150" t="s">
        <v>132</v>
      </c>
      <c r="D76" t="s">
        <v>164</v>
      </c>
      <c r="E76" s="19"/>
    </row>
    <row r="77" spans="3:5" ht="29.4" thickBot="1">
      <c r="C77" s="150" t="s">
        <v>133</v>
      </c>
      <c r="D77" t="s">
        <v>164</v>
      </c>
      <c r="E77" s="19" t="s">
        <v>584</v>
      </c>
    </row>
    <row r="78" spans="3:5" ht="28.8">
      <c r="C78" s="150" t="s">
        <v>103</v>
      </c>
      <c r="D78" t="s">
        <v>164</v>
      </c>
    </row>
    <row r="81" spans="3:3">
      <c r="C81" s="151" t="str" cm="1">
        <f t="array" ref="C81">IFERROR(LOOKUP(2,1/(Table6[Theme]=A2)/(Table6[Questions]=Flags!Q4),(Table6[Text])),"")</f>
        <v/>
      </c>
    </row>
  </sheetData>
  <conditionalFormatting sqref="E37:E82">
    <cfRule type="containsBlanks" dxfId="78" priority="1">
      <formula>LEN(TRIM(E37))=0</formula>
    </cfRule>
  </conditionalFormatting>
  <pageMargins left="0.7" right="0.7" top="0.75" bottom="0.75" header="0.3" footer="0.3"/>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C4B64-661F-4315-B063-F2FD221AE046}">
  <dimension ref="A1:U42"/>
  <sheetViews>
    <sheetView showGridLines="0" zoomScale="40" zoomScaleNormal="40" workbookViewId="0">
      <selection activeCell="B3" sqref="B3:T3"/>
    </sheetView>
  </sheetViews>
  <sheetFormatPr defaultColWidth="0" defaultRowHeight="14.4" zeroHeight="1"/>
  <cols>
    <col min="1" max="1" width="2.5546875" customWidth="1"/>
    <col min="2" max="2" width="255.33203125" customWidth="1"/>
    <col min="3" max="3" width="2.77734375" customWidth="1"/>
    <col min="4" max="20" width="8.77734375" customWidth="1"/>
    <col min="21" max="21" width="4.44140625" customWidth="1"/>
    <col min="22" max="16384" width="8.77734375" hidden="1"/>
  </cols>
  <sheetData>
    <row r="1" spans="1:21" ht="172.5" customHeight="1">
      <c r="B1" s="193" t="s">
        <v>593</v>
      </c>
      <c r="C1" s="193"/>
      <c r="D1" s="193"/>
      <c r="E1" s="193"/>
      <c r="F1" s="193"/>
      <c r="G1" s="193"/>
      <c r="H1" s="193"/>
      <c r="I1" s="193"/>
      <c r="J1" s="193"/>
      <c r="K1" s="193"/>
      <c r="L1" s="193"/>
      <c r="M1" s="193"/>
      <c r="N1" s="193"/>
      <c r="O1" s="193"/>
      <c r="P1" s="193"/>
      <c r="Q1" s="193"/>
      <c r="R1" s="193"/>
      <c r="S1" s="193"/>
      <c r="T1" s="193"/>
    </row>
    <row r="2" spans="1:21" ht="31.2">
      <c r="B2" s="166"/>
    </row>
    <row r="3" spans="1:21" ht="76.05" customHeight="1">
      <c r="B3" s="194" t="s">
        <v>594</v>
      </c>
      <c r="C3" s="194"/>
      <c r="D3" s="194"/>
      <c r="E3" s="194"/>
      <c r="F3" s="194"/>
      <c r="G3" s="194"/>
      <c r="H3" s="194"/>
      <c r="I3" s="194"/>
      <c r="J3" s="194"/>
      <c r="K3" s="194"/>
      <c r="L3" s="194"/>
      <c r="M3" s="194"/>
      <c r="N3" s="194"/>
      <c r="O3" s="194"/>
      <c r="P3" s="194"/>
      <c r="Q3" s="194"/>
      <c r="R3" s="194"/>
      <c r="S3" s="194"/>
      <c r="T3" s="194"/>
    </row>
    <row r="4" spans="1:21" ht="31.2">
      <c r="B4" s="167"/>
    </row>
    <row r="5" spans="1:21" ht="66" customHeight="1">
      <c r="B5" s="194" t="s">
        <v>585</v>
      </c>
      <c r="C5" s="194"/>
      <c r="D5" s="194"/>
      <c r="E5" s="194"/>
      <c r="F5" s="194"/>
      <c r="G5" s="194"/>
      <c r="H5" s="194"/>
      <c r="I5" s="194"/>
      <c r="J5" s="194"/>
      <c r="K5" s="194"/>
      <c r="L5" s="194"/>
      <c r="M5" s="194"/>
      <c r="N5" s="194"/>
      <c r="O5" s="194"/>
      <c r="P5" s="194"/>
      <c r="Q5" s="194"/>
      <c r="R5" s="194"/>
      <c r="S5" s="194"/>
      <c r="T5" s="194"/>
    </row>
    <row r="6" spans="1:21" ht="31.2">
      <c r="B6" s="167"/>
    </row>
    <row r="7" spans="1:21" ht="31.2">
      <c r="B7" s="167" t="s">
        <v>595</v>
      </c>
    </row>
    <row r="8" spans="1:21" ht="31.2">
      <c r="B8" s="168"/>
    </row>
    <row r="9" spans="1:21" ht="31.2">
      <c r="B9" s="168" t="s">
        <v>586</v>
      </c>
    </row>
    <row r="10" spans="1:21" ht="31.2">
      <c r="B10" s="169"/>
    </row>
    <row r="11" spans="1:21" ht="31.2">
      <c r="B11" s="167" t="s">
        <v>592</v>
      </c>
    </row>
    <row r="12" spans="1:21"/>
    <row r="13" spans="1:21">
      <c r="A13" s="112"/>
      <c r="B13" s="112"/>
      <c r="C13" s="112"/>
      <c r="D13" s="112"/>
      <c r="E13" s="112"/>
      <c r="F13" s="112"/>
      <c r="G13" s="112"/>
      <c r="H13" s="112"/>
      <c r="I13" s="112"/>
      <c r="J13" s="112"/>
      <c r="K13" s="112"/>
      <c r="L13" s="112"/>
      <c r="M13" s="112"/>
      <c r="N13" s="112"/>
      <c r="O13" s="112"/>
      <c r="P13" s="112"/>
      <c r="Q13" s="112"/>
      <c r="R13" s="112"/>
      <c r="S13" s="112"/>
      <c r="T13" s="112"/>
      <c r="U13" s="112"/>
    </row>
    <row r="14" spans="1:21" ht="33.6" hidden="1">
      <c r="A14" s="91"/>
      <c r="D14" s="91"/>
      <c r="E14" s="91"/>
      <c r="F14" s="23"/>
      <c r="G14" s="91"/>
      <c r="H14" s="170"/>
      <c r="I14" s="91"/>
      <c r="J14" s="171"/>
      <c r="K14" s="91"/>
      <c r="L14" s="23"/>
      <c r="M14" s="91"/>
      <c r="N14" s="170"/>
      <c r="O14" s="170"/>
      <c r="P14" s="170"/>
      <c r="Q14" s="172"/>
      <c r="R14" s="172"/>
      <c r="S14" s="172"/>
      <c r="T14" s="172"/>
      <c r="U14" s="172"/>
    </row>
    <row r="15" spans="1:21" ht="33.6" hidden="1">
      <c r="A15" s="91"/>
      <c r="D15" s="91"/>
      <c r="E15" s="91"/>
      <c r="F15" s="91"/>
      <c r="G15" s="91"/>
      <c r="H15" s="91"/>
      <c r="I15" s="91"/>
      <c r="J15" s="171"/>
      <c r="K15" s="91"/>
      <c r="L15" s="23"/>
      <c r="M15" s="91"/>
      <c r="N15" s="170"/>
      <c r="O15" s="170"/>
      <c r="P15" s="170"/>
      <c r="Q15" s="170"/>
      <c r="R15" s="172"/>
      <c r="S15" s="173"/>
      <c r="T15" s="172"/>
      <c r="U15" s="91"/>
    </row>
    <row r="16" spans="1:21" ht="33.6" hidden="1">
      <c r="A16" s="91"/>
      <c r="D16" s="91"/>
      <c r="E16" s="91"/>
      <c r="F16" s="174"/>
      <c r="G16" s="174"/>
      <c r="H16" s="174"/>
      <c r="I16" s="174"/>
      <c r="J16" s="174"/>
      <c r="K16" s="174"/>
      <c r="L16" s="174"/>
      <c r="M16" s="174"/>
      <c r="N16" s="174"/>
      <c r="O16" s="174"/>
      <c r="P16" s="174"/>
      <c r="Q16" s="174"/>
      <c r="R16" s="174"/>
      <c r="S16" s="173"/>
      <c r="T16" s="172"/>
      <c r="U16" s="91"/>
    </row>
    <row r="17" spans="1:21" ht="33.6" hidden="1">
      <c r="A17" s="91"/>
      <c r="D17" s="91"/>
      <c r="E17" s="91"/>
      <c r="F17" s="91"/>
      <c r="G17" s="91"/>
      <c r="H17" s="91"/>
      <c r="I17" s="91"/>
      <c r="J17" s="171"/>
      <c r="K17" s="91"/>
      <c r="L17" s="23"/>
      <c r="M17" s="91"/>
      <c r="N17" s="170"/>
      <c r="O17" s="170"/>
      <c r="P17" s="170"/>
      <c r="Q17" s="170"/>
      <c r="R17" s="172"/>
      <c r="S17" s="173"/>
      <c r="T17" s="172"/>
      <c r="U17" s="91"/>
    </row>
    <row r="18" spans="1:21" ht="33.6" hidden="1">
      <c r="A18" s="91"/>
      <c r="D18" s="91"/>
      <c r="E18" s="91"/>
      <c r="F18" s="91"/>
      <c r="G18" s="91"/>
      <c r="H18" s="91"/>
      <c r="I18" s="91"/>
      <c r="J18" s="171"/>
      <c r="K18" s="91"/>
      <c r="L18" s="23"/>
      <c r="M18" s="91"/>
      <c r="N18" s="170"/>
      <c r="O18" s="170"/>
      <c r="P18" s="170"/>
      <c r="Q18" s="170"/>
      <c r="R18" s="172"/>
      <c r="S18" s="173"/>
      <c r="T18" s="172"/>
      <c r="U18" s="91"/>
    </row>
    <row r="19" spans="1:21" ht="33.6" hidden="1">
      <c r="A19" s="91"/>
      <c r="D19" s="91"/>
      <c r="E19" s="91"/>
      <c r="F19" s="91"/>
      <c r="G19" s="91"/>
      <c r="H19" s="91"/>
      <c r="I19" s="91"/>
      <c r="J19" s="171"/>
      <c r="K19" s="91"/>
      <c r="L19" s="23"/>
      <c r="M19" s="91"/>
      <c r="N19" s="170"/>
      <c r="O19" s="170"/>
      <c r="P19" s="170"/>
      <c r="Q19" s="170"/>
      <c r="R19" s="172"/>
      <c r="S19" s="173"/>
      <c r="T19" s="172"/>
      <c r="U19" s="91"/>
    </row>
    <row r="20" spans="1:21" ht="33.6" hidden="1">
      <c r="A20" s="91"/>
      <c r="D20" s="91"/>
      <c r="E20" s="91"/>
      <c r="F20" s="91"/>
      <c r="G20" s="91"/>
      <c r="H20" s="91"/>
      <c r="I20" s="91"/>
      <c r="J20" s="171"/>
      <c r="K20" s="91"/>
      <c r="L20" s="23"/>
      <c r="M20" s="91"/>
      <c r="N20" s="170"/>
      <c r="O20" s="170"/>
      <c r="P20" s="170"/>
      <c r="Q20" s="170"/>
      <c r="R20" s="172"/>
      <c r="S20" s="173"/>
      <c r="T20" s="172"/>
      <c r="U20" s="91"/>
    </row>
    <row r="21" spans="1:21" ht="33.6" hidden="1">
      <c r="A21" s="91"/>
      <c r="D21" s="91"/>
      <c r="E21" s="91"/>
      <c r="F21" s="91"/>
      <c r="G21" s="91"/>
      <c r="H21" s="91"/>
      <c r="I21" s="91"/>
      <c r="J21" s="171"/>
      <c r="K21" s="91"/>
      <c r="L21" s="23"/>
      <c r="M21" s="91"/>
      <c r="N21" s="170"/>
      <c r="O21" s="170"/>
      <c r="P21" s="170"/>
      <c r="Q21" s="170"/>
      <c r="R21" s="172"/>
      <c r="S21" s="173"/>
      <c r="T21" s="172"/>
      <c r="U21" s="91"/>
    </row>
    <row r="22" spans="1:21" ht="33.6" hidden="1">
      <c r="A22" s="91"/>
      <c r="D22" s="91"/>
      <c r="E22" s="91"/>
      <c r="F22" s="91"/>
      <c r="G22" s="91"/>
      <c r="H22" s="91"/>
      <c r="I22" s="91"/>
      <c r="J22" s="171"/>
      <c r="K22" s="91"/>
      <c r="L22" s="23"/>
      <c r="M22" s="91"/>
      <c r="N22" s="170"/>
      <c r="O22" s="170"/>
      <c r="P22" s="170"/>
      <c r="Q22" s="170"/>
      <c r="R22" s="172"/>
      <c r="S22" s="173"/>
      <c r="T22" s="172"/>
      <c r="U22" s="91"/>
    </row>
    <row r="23" spans="1:21" ht="33.6" hidden="1">
      <c r="A23" s="91"/>
      <c r="D23" s="91"/>
      <c r="E23" s="91"/>
      <c r="F23" s="91"/>
      <c r="G23" s="91"/>
      <c r="H23" s="91"/>
      <c r="I23" s="91"/>
      <c r="J23" s="171"/>
      <c r="K23" s="91"/>
      <c r="L23" s="23"/>
      <c r="M23" s="91"/>
      <c r="N23" s="170"/>
      <c r="O23" s="170"/>
      <c r="P23" s="170"/>
      <c r="Q23" s="170"/>
      <c r="R23" s="172"/>
      <c r="S23" s="173"/>
      <c r="T23" s="172"/>
      <c r="U23" s="91"/>
    </row>
    <row r="24" spans="1:21" ht="33.6" hidden="1">
      <c r="A24" s="91"/>
      <c r="D24" s="91"/>
      <c r="E24" s="91"/>
      <c r="F24" s="91"/>
      <c r="G24" s="91"/>
      <c r="H24" s="91"/>
      <c r="I24" s="91"/>
      <c r="J24" s="171"/>
      <c r="K24" s="91"/>
      <c r="L24" s="23"/>
      <c r="M24" s="91"/>
      <c r="N24" s="170"/>
      <c r="O24" s="170"/>
      <c r="P24" s="170"/>
      <c r="Q24" s="170"/>
      <c r="R24" s="172"/>
      <c r="S24" s="173"/>
      <c r="T24" s="172"/>
      <c r="U24" s="91"/>
    </row>
    <row r="25" spans="1:21" ht="33.6" hidden="1">
      <c r="A25" s="91"/>
      <c r="D25" s="91"/>
      <c r="E25" s="91"/>
      <c r="F25" s="91"/>
      <c r="G25" s="91"/>
      <c r="H25" s="91"/>
      <c r="I25" s="91"/>
      <c r="J25" s="171"/>
      <c r="K25" s="91"/>
      <c r="L25" s="23"/>
      <c r="M25" s="91"/>
      <c r="N25" s="170"/>
      <c r="O25" s="170"/>
      <c r="P25" s="170"/>
      <c r="Q25" s="170"/>
      <c r="R25" s="172"/>
      <c r="S25" s="173"/>
      <c r="T25" s="172"/>
      <c r="U25" s="91"/>
    </row>
    <row r="26" spans="1:21" ht="33.6" hidden="1">
      <c r="A26" s="91"/>
      <c r="D26" s="91"/>
      <c r="E26" s="91"/>
      <c r="F26" s="91"/>
      <c r="G26" s="91"/>
      <c r="H26" s="91"/>
      <c r="I26" s="91"/>
      <c r="J26" s="171"/>
      <c r="K26" s="91"/>
      <c r="L26" s="23"/>
      <c r="M26" s="91"/>
      <c r="N26" s="170"/>
      <c r="O26" s="170"/>
      <c r="P26" s="170"/>
      <c r="Q26" s="170"/>
      <c r="R26" s="172"/>
      <c r="S26" s="173"/>
      <c r="T26" s="172"/>
      <c r="U26" s="91"/>
    </row>
    <row r="27" spans="1:21" ht="33.6" hidden="1">
      <c r="A27" s="91"/>
      <c r="D27" s="91"/>
      <c r="E27" s="91"/>
      <c r="F27" s="91"/>
      <c r="G27" s="91"/>
      <c r="H27" s="91"/>
      <c r="I27" s="91"/>
      <c r="J27" s="171"/>
      <c r="K27" s="91"/>
      <c r="L27" s="23"/>
      <c r="M27" s="91"/>
      <c r="N27" s="170"/>
      <c r="O27" s="170"/>
      <c r="P27" s="170"/>
      <c r="Q27" s="170"/>
      <c r="R27" s="172"/>
      <c r="S27" s="173"/>
      <c r="T27" s="172"/>
      <c r="U27" s="91"/>
    </row>
    <row r="28" spans="1:21" ht="33.6" hidden="1">
      <c r="A28" s="91"/>
      <c r="D28" s="91"/>
      <c r="E28" s="91"/>
      <c r="F28" s="91"/>
      <c r="G28" s="91"/>
      <c r="H28" s="91"/>
      <c r="I28" s="91"/>
      <c r="J28" s="171"/>
      <c r="K28" s="91"/>
      <c r="L28" s="23"/>
      <c r="M28" s="91"/>
      <c r="N28" s="170"/>
      <c r="O28" s="170"/>
      <c r="P28" s="170"/>
      <c r="Q28" s="172"/>
      <c r="R28" s="172"/>
      <c r="S28" s="173"/>
      <c r="T28" s="172"/>
      <c r="U28" s="23"/>
    </row>
    <row r="29" spans="1:21" ht="33.6" hidden="1">
      <c r="A29" s="91"/>
      <c r="C29" s="91"/>
      <c r="D29" s="91"/>
      <c r="E29" s="91"/>
      <c r="F29" s="23"/>
      <c r="G29" s="23"/>
      <c r="H29" s="91"/>
      <c r="I29" s="91"/>
      <c r="J29" s="171"/>
      <c r="K29" s="91"/>
      <c r="L29" s="23"/>
      <c r="M29" s="91"/>
      <c r="N29" s="170"/>
      <c r="O29" s="170"/>
      <c r="P29" s="170"/>
      <c r="Q29" s="172"/>
      <c r="R29" s="172"/>
      <c r="S29" s="172"/>
      <c r="T29" s="172"/>
      <c r="U29" s="23"/>
    </row>
    <row r="30" spans="1:21" ht="33.6" hidden="1">
      <c r="A30" s="91"/>
      <c r="C30" s="91"/>
      <c r="D30" s="91"/>
      <c r="E30" s="91"/>
      <c r="F30" s="175"/>
      <c r="G30" s="175"/>
      <c r="H30" s="91"/>
      <c r="I30" s="91"/>
      <c r="J30" s="176"/>
      <c r="K30" s="91"/>
      <c r="L30" s="23"/>
      <c r="M30" s="91"/>
      <c r="N30" s="170"/>
      <c r="O30" s="170"/>
      <c r="P30" s="170"/>
      <c r="Q30" s="172"/>
      <c r="R30" s="91"/>
      <c r="S30" s="91"/>
      <c r="T30" s="23"/>
      <c r="U30" s="23"/>
    </row>
    <row r="31" spans="1:21" ht="33.6" hidden="1">
      <c r="A31" s="91"/>
      <c r="C31" s="91"/>
      <c r="D31" s="91"/>
      <c r="E31" s="91"/>
      <c r="F31" s="91"/>
      <c r="G31" s="91"/>
      <c r="H31" s="91"/>
      <c r="I31" s="91"/>
      <c r="J31" s="176"/>
      <c r="K31" s="91"/>
      <c r="L31" s="23"/>
      <c r="M31" s="91"/>
      <c r="N31" s="170"/>
      <c r="O31" s="170"/>
      <c r="P31" s="170"/>
      <c r="Q31" s="172"/>
      <c r="R31" s="23"/>
      <c r="S31" s="91"/>
      <c r="T31" s="170"/>
      <c r="U31" s="23"/>
    </row>
    <row r="32" spans="1:21" ht="33.6" hidden="1">
      <c r="A32" s="91"/>
      <c r="C32" s="91"/>
      <c r="D32" s="91"/>
      <c r="E32" s="91"/>
      <c r="F32" s="91"/>
      <c r="G32" s="91"/>
      <c r="H32" s="91"/>
      <c r="I32" s="91"/>
      <c r="J32" s="176"/>
      <c r="K32" s="91"/>
      <c r="L32" s="23"/>
      <c r="M32" s="91"/>
      <c r="N32" s="170"/>
      <c r="O32" s="170"/>
      <c r="P32" s="170"/>
      <c r="Q32" s="172"/>
      <c r="R32" s="23"/>
      <c r="S32" s="91"/>
      <c r="T32" s="170"/>
      <c r="U32" s="23"/>
    </row>
    <row r="33" spans="1:21" ht="33.6" hidden="1">
      <c r="A33" s="91"/>
      <c r="C33" s="91"/>
      <c r="D33" s="91"/>
      <c r="E33" s="91"/>
      <c r="F33" s="91"/>
      <c r="G33" s="91"/>
      <c r="H33" s="170"/>
      <c r="I33" s="91"/>
      <c r="J33" s="176"/>
      <c r="K33" s="91"/>
      <c r="L33" s="23"/>
      <c r="M33" s="91"/>
      <c r="N33" s="170"/>
      <c r="O33" s="170"/>
      <c r="P33" s="170"/>
      <c r="Q33" s="172"/>
      <c r="R33" s="23"/>
      <c r="S33" s="91"/>
      <c r="T33" s="170"/>
      <c r="U33" s="172"/>
    </row>
    <row r="34" spans="1:21" ht="33.6" hidden="1">
      <c r="A34" s="91"/>
      <c r="C34" s="91"/>
      <c r="D34" s="91"/>
      <c r="E34" s="91"/>
      <c r="F34" s="91"/>
      <c r="G34" s="91"/>
      <c r="H34" s="170"/>
      <c r="I34" s="91"/>
      <c r="J34" s="176"/>
      <c r="K34" s="91"/>
      <c r="L34" s="23"/>
      <c r="M34" s="91"/>
      <c r="N34" s="170"/>
      <c r="O34" s="170"/>
      <c r="P34" s="170"/>
      <c r="Q34" s="91"/>
      <c r="R34" s="91"/>
      <c r="S34" s="91"/>
      <c r="T34" s="91"/>
      <c r="U34" s="172"/>
    </row>
    <row r="35" spans="1:21" ht="33.6" hidden="1">
      <c r="A35" s="91"/>
      <c r="C35" s="91"/>
      <c r="D35" s="91"/>
      <c r="E35" s="91"/>
      <c r="F35" s="91"/>
      <c r="G35" s="91"/>
      <c r="H35" s="170"/>
      <c r="I35" s="91"/>
      <c r="J35" s="176"/>
      <c r="K35" s="91"/>
      <c r="L35" s="23"/>
      <c r="M35" s="91"/>
      <c r="N35" s="170"/>
      <c r="O35" s="170"/>
      <c r="P35" s="170"/>
      <c r="Q35" s="91"/>
      <c r="R35" s="91"/>
      <c r="S35" s="91"/>
      <c r="T35" s="91"/>
      <c r="U35" s="172"/>
    </row>
    <row r="36" spans="1:21" ht="33.6" hidden="1">
      <c r="A36" s="91"/>
      <c r="C36" s="91"/>
      <c r="D36" s="91"/>
      <c r="E36" s="91"/>
      <c r="F36" s="91"/>
      <c r="G36" s="91"/>
      <c r="H36" s="170"/>
      <c r="I36" s="91"/>
      <c r="J36" s="176"/>
      <c r="K36" s="91"/>
      <c r="L36" s="23"/>
      <c r="M36" s="91"/>
      <c r="N36" s="170"/>
      <c r="O36" s="170"/>
      <c r="P36" s="170"/>
      <c r="Q36" s="91"/>
      <c r="R36" s="91"/>
      <c r="S36" s="91"/>
      <c r="T36" s="23"/>
      <c r="U36" s="91"/>
    </row>
    <row r="37" spans="1:21" ht="33.6" hidden="1">
      <c r="A37" s="91"/>
      <c r="C37" s="91"/>
      <c r="D37" s="91"/>
      <c r="E37" s="91"/>
      <c r="F37" s="91"/>
      <c r="G37" s="91"/>
      <c r="H37" s="170"/>
      <c r="I37" s="91"/>
      <c r="J37" s="176"/>
      <c r="K37" s="91"/>
      <c r="L37" s="23"/>
      <c r="M37" s="91"/>
      <c r="N37" s="170"/>
      <c r="O37" s="170"/>
      <c r="P37" s="170"/>
      <c r="Q37" s="91"/>
      <c r="R37" s="91"/>
      <c r="S37" s="91"/>
      <c r="T37" s="91"/>
      <c r="U37" s="91"/>
    </row>
    <row r="38" spans="1:21" hidden="1">
      <c r="A38" s="91"/>
      <c r="C38" s="91"/>
      <c r="D38" s="91"/>
      <c r="E38" s="91"/>
      <c r="F38" s="91"/>
      <c r="G38" s="91"/>
      <c r="H38" s="91"/>
      <c r="I38" s="91"/>
      <c r="J38" s="91"/>
      <c r="K38" s="91"/>
      <c r="L38" s="91"/>
      <c r="M38" s="91"/>
      <c r="N38" s="91"/>
      <c r="O38" s="91"/>
      <c r="P38" s="91"/>
      <c r="Q38" s="91"/>
      <c r="R38" s="91"/>
      <c r="S38" s="177"/>
      <c r="T38" s="178"/>
      <c r="U38" s="178"/>
    </row>
    <row r="39" spans="1:21" ht="33.6" hidden="1">
      <c r="A39" s="91"/>
      <c r="C39" s="91"/>
      <c r="D39" s="91"/>
      <c r="E39" s="91"/>
      <c r="F39" s="179" t="s">
        <v>587</v>
      </c>
      <c r="G39" s="91"/>
      <c r="H39" s="170"/>
      <c r="I39" s="91"/>
      <c r="J39" s="176"/>
      <c r="K39" s="91"/>
      <c r="L39" s="23"/>
      <c r="M39" s="91"/>
      <c r="N39" s="170"/>
      <c r="O39" s="170"/>
      <c r="P39" s="170"/>
      <c r="Q39" s="170"/>
      <c r="R39" s="91"/>
      <c r="S39" s="91"/>
      <c r="T39" s="23"/>
      <c r="U39" s="91"/>
    </row>
    <row r="40" spans="1:21" hidden="1">
      <c r="A40" s="91"/>
    </row>
    <row r="41" spans="1:21"/>
    <row r="42" spans="1:21"/>
  </sheetData>
  <sheetProtection algorithmName="SHA-512" hashValue="IU04KsruwvY7G/RIq2g/qfgdyPUML3zWAo4ELsNgXsrnNI0U8s7Pi6nnF0jD7Hm1gAXf6GnjpOD+JvQNHUpMVQ==" saltValue="Q6r9IiOPP0EJ/AL6XG0Otw==" spinCount="100000" sheet="1" selectLockedCells="1" selectUnlockedCells="1"/>
  <mergeCells count="3">
    <mergeCell ref="B1:T1"/>
    <mergeCell ref="B3:T3"/>
    <mergeCell ref="B5:T5"/>
  </mergeCells>
  <hyperlinks>
    <hyperlink ref="B9" r:id="rId1" display="mailto:mparakokwa@sadc.int" xr:uid="{BA1A45C8-5192-47D7-832F-EDFBD185225E}"/>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C9B53-F7E4-4BDF-80F1-79756CAED98B}">
  <sheetPr codeName="Sheet13">
    <pageSetUpPr fitToPage="1"/>
  </sheetPr>
  <dimension ref="A1:AB71"/>
  <sheetViews>
    <sheetView showGridLines="0" tabSelected="1" zoomScale="40" zoomScaleNormal="40" zoomScaleSheetLayoutView="30" workbookViewId="0">
      <selection activeCell="Y40" sqref="Y40"/>
    </sheetView>
  </sheetViews>
  <sheetFormatPr defaultColWidth="0" defaultRowHeight="14.4" zeroHeight="1"/>
  <cols>
    <col min="1" max="1" width="44.33203125" style="75" customWidth="1"/>
    <col min="2" max="3" width="4.21875" customWidth="1"/>
    <col min="4" max="4" width="2.44140625" customWidth="1"/>
    <col min="5" max="5" width="5.77734375" customWidth="1"/>
    <col min="6" max="6" width="75.6640625" customWidth="1"/>
    <col min="7" max="7" width="11.109375" customWidth="1"/>
    <col min="8" max="8" width="12.77734375" bestFit="1" customWidth="1"/>
    <col min="9" max="10" width="3.21875" customWidth="1"/>
    <col min="11" max="11" width="5.88671875" customWidth="1"/>
    <col min="12" max="12" width="75.88671875" customWidth="1"/>
    <col min="13" max="13" width="11.6640625" customWidth="1"/>
    <col min="14" max="14" width="11.5546875" customWidth="1"/>
    <col min="15" max="15" width="4" customWidth="1"/>
    <col min="16" max="16" width="3.21875" customWidth="1"/>
    <col min="17" max="17" width="6.33203125" customWidth="1"/>
    <col min="18" max="18" width="75.6640625" customWidth="1"/>
    <col min="19" max="20" width="12.109375" customWidth="1"/>
    <col min="21" max="21" width="4.5546875" customWidth="1"/>
    <col min="22" max="22" width="10" customWidth="1"/>
    <col min="23" max="23" width="75.77734375" customWidth="1"/>
    <col min="24" max="26" width="11.77734375" customWidth="1"/>
    <col min="27" max="27" width="3.6640625" customWidth="1"/>
    <col min="28" max="28" width="1.77734375" customWidth="1"/>
    <col min="29" max="16384" width="8.77734375" hidden="1"/>
  </cols>
  <sheetData>
    <row r="1" spans="4:27"/>
    <row r="2" spans="4:27" ht="184.95" customHeight="1">
      <c r="D2" s="200" t="str">
        <f>"SADC Code of Conduct on Child Labour"&amp;CHAR(10)&amp;"Score Card for "&amp;_xlfn.XLOOKUP(Flags!J4,Flags!A1:A17,Flags!B1:B17)&amp;
CHAR(10) &amp;"2022 - 2023"</f>
        <v>SADC Code of Conduct on Child Labour
Score Card for Angola
2022 - 2023</v>
      </c>
      <c r="E2" s="200"/>
      <c r="F2" s="200"/>
      <c r="G2" s="200"/>
      <c r="H2" s="200"/>
      <c r="I2" s="200"/>
      <c r="J2" s="200"/>
      <c r="K2" s="200"/>
      <c r="L2" s="200"/>
      <c r="M2" s="200"/>
      <c r="N2" s="200"/>
      <c r="O2" s="200"/>
      <c r="P2" s="200"/>
      <c r="Q2" s="200"/>
      <c r="R2" s="200"/>
      <c r="S2" s="200"/>
      <c r="T2" s="200"/>
      <c r="U2" s="200"/>
      <c r="V2" s="200"/>
      <c r="W2" s="200"/>
      <c r="X2" s="200"/>
      <c r="Y2" s="200"/>
      <c r="Z2" s="200"/>
      <c r="AA2" s="200"/>
    </row>
    <row r="3" spans="4:27" ht="46.2">
      <c r="W3" s="110" t="str">
        <f>'Highlights box'!A58</f>
        <v>To Print press Control and P</v>
      </c>
    </row>
    <row r="4" spans="4:27"/>
    <row r="5" spans="4:27"/>
    <row r="6" spans="4:27" ht="109.5" customHeight="1">
      <c r="F6" s="108" cm="1">
        <f t="array" ref="F6">LOOKUP(2,1/(Clean_data[Number]=Flags!$J$4)/(Clean_data[Attribute]="Percentage"),(Clean_data[Value]))</f>
        <v>0.66</v>
      </c>
      <c r="L6" s="109" t="str" cm="1">
        <f t="array" ref="L6">(IFERROR(LOOKUP(2,1/(Clean_data[Number]=Flags!J4)/(Clean_data[Attribute]="Total rate of child labour"),(Clean_data[Value])),"No data")&amp;"%")</f>
        <v>9.7%</v>
      </c>
      <c r="R6" s="106" cm="1">
        <f t="array" ref="R6">IFERROR(LOOKUP(2,1/(Clean_data[Number]=Flags!J4)/(Clean_data[Attribute]="Minimum Age for employment9"),(Clean_data[Value])),"No data")</f>
        <v>14</v>
      </c>
      <c r="W6" s="163" t="str" cm="1">
        <f t="array" ref="W6">IFERROR(IF(LOOKUP(2,1/(Clean_data[Number]=Flags!J4)/(Clean_data[Attribute]="Aligned with age of compulsory education"),(Clean_data[Value]))=1,"Yes","No"),"73% of MS")</f>
        <v>Yes</v>
      </c>
    </row>
    <row r="7" spans="4:27" ht="115.95" customHeight="1">
      <c r="F7" s="107" t="str">
        <f>'Highlights box'!A55</f>
        <v>Level of alignment with the SADC Code of Conduct on Child Labour</v>
      </c>
      <c r="L7" s="107" t="str">
        <f>'Highlights box'!A59</f>
        <v>Total rate of child labour</v>
      </c>
      <c r="R7" s="107" t="str">
        <f>'Highlights box'!A54</f>
        <v>Minimum Age for employment</v>
      </c>
      <c r="W7" s="107" t="str">
        <f>'Highlights box'!A52</f>
        <v>Aligned with age of compulsory education</v>
      </c>
    </row>
    <row r="8" spans="4:27"/>
    <row r="9" spans="4:27"/>
    <row r="10" spans="4:27"/>
    <row r="11" spans="4:27"/>
    <row r="12" spans="4:27"/>
    <row r="13" spans="4:27"/>
    <row r="14" spans="4:27" ht="33.6">
      <c r="D14" s="112"/>
      <c r="E14" s="111"/>
      <c r="F14" s="111" t="str">
        <f>'Highlights box'!A53</f>
        <v>Key Milestones</v>
      </c>
      <c r="G14" s="111"/>
      <c r="H14" s="111"/>
      <c r="I14" s="111"/>
      <c r="J14" s="111"/>
      <c r="K14" s="111"/>
      <c r="L14" s="111"/>
      <c r="M14" s="111"/>
      <c r="N14" s="111"/>
      <c r="O14" s="111"/>
      <c r="P14" s="111"/>
      <c r="Q14" s="111"/>
      <c r="R14" s="111"/>
      <c r="S14" s="111"/>
      <c r="T14" s="111"/>
      <c r="U14" s="111"/>
      <c r="V14" s="111"/>
      <c r="W14" s="111"/>
      <c r="X14" s="111"/>
      <c r="Y14" s="111"/>
      <c r="Z14" s="111"/>
      <c r="AA14" s="112"/>
    </row>
    <row r="15" spans="4:27">
      <c r="D15" s="112"/>
      <c r="AA15" s="112"/>
    </row>
    <row r="16" spans="4:27">
      <c r="D16" s="112"/>
      <c r="AA16" s="112"/>
    </row>
    <row r="17" spans="4:27">
      <c r="D17" s="112"/>
      <c r="AA17" s="112"/>
    </row>
    <row r="18" spans="4:27">
      <c r="D18" s="112"/>
      <c r="AA18" s="112"/>
    </row>
    <row r="19" spans="4:27">
      <c r="D19" s="112"/>
      <c r="AA19" s="112"/>
    </row>
    <row r="20" spans="4:27">
      <c r="D20" s="112"/>
      <c r="AA20" s="112"/>
    </row>
    <row r="21" spans="4:27">
      <c r="D21" s="112"/>
      <c r="AA21" s="112"/>
    </row>
    <row r="22" spans="4:27">
      <c r="D22" s="112"/>
      <c r="AA22" s="112"/>
    </row>
    <row r="23" spans="4:27">
      <c r="D23" s="112"/>
      <c r="AA23" s="112"/>
    </row>
    <row r="24" spans="4:27">
      <c r="D24" s="112"/>
      <c r="AA24" s="112"/>
    </row>
    <row r="25" spans="4:27">
      <c r="D25" s="112"/>
      <c r="AA25" s="112"/>
    </row>
    <row r="26" spans="4:27">
      <c r="D26" s="112"/>
      <c r="AA26" s="112"/>
    </row>
    <row r="27" spans="4:27">
      <c r="D27" s="112"/>
      <c r="AA27" s="112"/>
    </row>
    <row r="28" spans="4:27">
      <c r="D28" s="112"/>
      <c r="AA28" s="112"/>
    </row>
    <row r="29" spans="4:27">
      <c r="D29" s="112"/>
      <c r="AA29" s="112"/>
    </row>
    <row r="30" spans="4:27">
      <c r="D30" s="112"/>
      <c r="AA30" s="112"/>
    </row>
    <row r="31" spans="4:27">
      <c r="D31" s="112"/>
      <c r="AA31" s="112"/>
    </row>
    <row r="32" spans="4:27">
      <c r="D32" s="112"/>
      <c r="AA32" s="112"/>
    </row>
    <row r="33" spans="4:27">
      <c r="D33" s="112"/>
      <c r="AA33" s="112"/>
    </row>
    <row r="34" spans="4:27">
      <c r="D34" s="112"/>
      <c r="AA34" s="112"/>
    </row>
    <row r="35" spans="4:27">
      <c r="D35" s="112"/>
      <c r="AA35" s="112"/>
    </row>
    <row r="36" spans="4:27" ht="195.45" customHeight="1">
      <c r="D36" s="112"/>
      <c r="F36" s="199" t="str">
        <f>Narratives!D56</f>
        <v>Angola has made progress and aligned its country strategies to the SADC Code of Conduct. 
However, for greater progress to be made to eliminate child labour, the country needs to expand social protection programmes and to make education more accessible. 
Actions must also be taken to protect children from commercial sexual exploitation, notably through increased budgets and labour inspections.</v>
      </c>
      <c r="G36" s="199"/>
      <c r="H36" s="199"/>
      <c r="I36" s="199"/>
      <c r="J36" s="199"/>
      <c r="K36" s="199"/>
      <c r="L36" s="199"/>
      <c r="M36" s="199"/>
      <c r="N36" s="199"/>
      <c r="O36" s="199"/>
      <c r="P36" s="199"/>
      <c r="Q36" s="199"/>
      <c r="R36" s="199"/>
      <c r="S36" s="199"/>
      <c r="T36" s="199"/>
      <c r="U36" s="199"/>
      <c r="V36" s="199"/>
      <c r="W36" s="199"/>
      <c r="X36" s="199"/>
      <c r="Y36" s="199"/>
      <c r="Z36" s="126"/>
      <c r="AA36" s="112"/>
    </row>
    <row r="37" spans="4:27" ht="114" customHeight="1">
      <c r="D37" s="112"/>
      <c r="E37" s="191" t="str">
        <f>'Highlights box'!A57</f>
        <v>Present Picture</v>
      </c>
      <c r="F37" s="191"/>
      <c r="G37" s="191"/>
      <c r="H37" s="191"/>
      <c r="I37" s="191"/>
      <c r="J37" s="113"/>
      <c r="K37" s="192" t="str">
        <f>'Highlights box'!A56</f>
        <v>Policies or framework or initiatives that address child labour</v>
      </c>
      <c r="L37" s="192"/>
      <c r="M37" s="192"/>
      <c r="N37" s="192"/>
      <c r="O37" s="192"/>
      <c r="P37" s="113"/>
      <c r="Q37" s="192" t="str">
        <f>'Highlights box'!A51</f>
        <v>Actions</v>
      </c>
      <c r="R37" s="192"/>
      <c r="S37" s="192"/>
      <c r="T37" s="192"/>
      <c r="U37" s="192"/>
      <c r="V37" s="192"/>
      <c r="W37" s="192"/>
      <c r="X37" s="192"/>
      <c r="Y37" s="192"/>
      <c r="Z37" s="192"/>
      <c r="AA37" s="112"/>
    </row>
    <row r="38" spans="4:27" ht="16.95" customHeight="1">
      <c r="D38" s="112"/>
      <c r="E38" s="118"/>
      <c r="F38" s="118"/>
      <c r="G38" s="118"/>
      <c r="H38" s="118"/>
      <c r="I38" s="118"/>
      <c r="J38" s="113"/>
      <c r="P38" s="113"/>
      <c r="AA38" s="112"/>
    </row>
    <row r="39" spans="4:27" ht="97.95" customHeight="1">
      <c r="D39" s="112"/>
      <c r="F39" s="114" t="str" cm="1">
        <f t="array" ref="F39">(IFERROR(LOOKUP(2,1/(Clean_data[Number]=Flags!$J$4)/(Clean_data[Attribute]="Total rate of child labour"),(Clean_data[Value])),"No data")&amp;"%")</f>
        <v>9.7%</v>
      </c>
      <c r="J39" s="113"/>
      <c r="L39" s="196" t="str">
        <f>'Country behind working'!L5</f>
        <v>National action plans</v>
      </c>
      <c r="M39" s="196"/>
      <c r="N39" s="161" t="s">
        <v>509</v>
      </c>
      <c r="P39" s="113"/>
      <c r="R39" s="195" t="str">
        <f>'Country behind working'!R5</f>
        <v>Institutional Coordinating Mechanism</v>
      </c>
      <c r="S39" s="195"/>
      <c r="T39" s="161" t="s">
        <v>509</v>
      </c>
      <c r="W39" s="196" t="str">
        <f>'Country behind working'!W5</f>
        <v>Budget allocation</v>
      </c>
      <c r="X39" s="196"/>
      <c r="Y39" s="161" t="s">
        <v>509</v>
      </c>
      <c r="AA39" s="112"/>
    </row>
    <row r="40" spans="4:27" ht="46.05" customHeight="1">
      <c r="D40" s="112"/>
      <c r="F40" s="115" t="str">
        <f>'Highlights box'!A59</f>
        <v>Total rate of child labour</v>
      </c>
      <c r="J40" s="113"/>
      <c r="L40" s="144" t="str">
        <f>'Country behind working'!L6</f>
        <v>National Action Plan / Strategic Plan in place</v>
      </c>
      <c r="M40" s="129">
        <f>'Country behind working'!M6</f>
        <v>1</v>
      </c>
      <c r="N40" s="147">
        <f>SADC!M43</f>
        <v>0.73</v>
      </c>
      <c r="P40" s="113"/>
      <c r="R40" s="145" t="str">
        <f>'Country behind working'!R6</f>
        <v>Institutional Coordinating Mechanism in place</v>
      </c>
      <c r="S40" s="129">
        <f>'Country behind working'!S6</f>
        <v>1</v>
      </c>
      <c r="T40" s="147">
        <v>0.93333333333333335</v>
      </c>
      <c r="W40" s="145" t="str">
        <f>'Country behind working'!W6</f>
        <v>Dedicated budget for child labour</v>
      </c>
      <c r="X40" s="129">
        <f>'Country behind working'!X6</f>
        <v>1</v>
      </c>
      <c r="Y40" s="147">
        <f>SADC!X43</f>
        <v>0.4</v>
      </c>
      <c r="AA40" s="112"/>
    </row>
    <row r="41" spans="4:27" ht="52.95" customHeight="1">
      <c r="D41" s="112"/>
      <c r="J41" s="113"/>
      <c r="L41" s="144" t="str">
        <f>'Country behind working'!L7</f>
        <v>Gender responsive NAP</v>
      </c>
      <c r="M41" s="129">
        <f>'Country behind working'!M7</f>
        <v>1</v>
      </c>
      <c r="N41" s="147">
        <f>SADC!M44</f>
        <v>0.73</v>
      </c>
      <c r="P41" s="113"/>
      <c r="R41" s="145" t="str">
        <f>'Country behind working'!R7</f>
        <v>Mechanism to detect, stop and punish child labour</v>
      </c>
      <c r="S41" s="129">
        <f>'Country behind working'!S7</f>
        <v>1</v>
      </c>
      <c r="T41" s="147">
        <v>1</v>
      </c>
      <c r="W41" s="145" t="str">
        <f>'Country behind working'!W7</f>
        <v>Adequate overall budget</v>
      </c>
      <c r="X41" s="129">
        <f>'Country behind working'!X7</f>
        <v>0</v>
      </c>
      <c r="Y41" s="147">
        <f>SADC!X44</f>
        <v>0.4</v>
      </c>
      <c r="AA41" s="112"/>
    </row>
    <row r="42" spans="4:27" ht="52.95" customHeight="1">
      <c r="D42" s="112"/>
      <c r="J42" s="113"/>
      <c r="L42" s="144" t="str">
        <f>'Country behind working'!L8</f>
        <v>NAP alignment to Durban Call to action</v>
      </c>
      <c r="M42" s="129">
        <f>'Country behind working'!M8</f>
        <v>1</v>
      </c>
      <c r="N42" s="147">
        <f>SADC!M45</f>
        <v>0.73</v>
      </c>
      <c r="P42" s="113"/>
      <c r="R42" s="145" t="str">
        <f>'Country behind working'!R8</f>
        <v>Mechanism to remove and shelter children in need</v>
      </c>
      <c r="S42" s="129">
        <f>'Country behind working'!S8</f>
        <v>1</v>
      </c>
      <c r="T42" s="147">
        <v>0.93333333333333335</v>
      </c>
      <c r="W42" s="145" t="str">
        <f>'Country behind working'!W8</f>
        <v>Adequate budget for labour inspectors</v>
      </c>
      <c r="X42" s="129">
        <f>'Country behind working'!X8</f>
        <v>0</v>
      </c>
      <c r="Y42" s="147">
        <f>SADC!X45</f>
        <v>0.13</v>
      </c>
      <c r="AA42" s="112"/>
    </row>
    <row r="43" spans="4:27" ht="46.05" customHeight="1">
      <c r="D43" s="112"/>
      <c r="J43" s="113"/>
      <c r="L43" s="144" t="str">
        <f>'Country behind working'!L9</f>
        <v>NAP includes person living with disabilities</v>
      </c>
      <c r="M43" s="129">
        <f>'Country behind working'!M9</f>
        <v>1</v>
      </c>
      <c r="N43" s="147">
        <f>SADC!M46</f>
        <v>0.73</v>
      </c>
      <c r="P43" s="113"/>
      <c r="R43" s="139"/>
      <c r="S43" s="129"/>
      <c r="W43" s="145" t="str">
        <f>'Country behind working'!W9</f>
        <v>Adequate budget for law enforcement and prosecution</v>
      </c>
      <c r="X43" s="129">
        <f>'Country behind working'!X9</f>
        <v>0</v>
      </c>
      <c r="Y43" s="147">
        <f>SADC!X46</f>
        <v>0.4</v>
      </c>
      <c r="AA43" s="112"/>
    </row>
    <row r="44" spans="4:27" ht="31.2">
      <c r="D44" s="112"/>
      <c r="J44" s="113"/>
      <c r="P44" s="113"/>
      <c r="R44" s="139"/>
      <c r="W44" s="145" t="str">
        <f>'Country behind working'!W10</f>
        <v>Adequate budget for social protection</v>
      </c>
      <c r="X44" s="129">
        <f>'Country behind working'!X10</f>
        <v>0</v>
      </c>
      <c r="Y44" s="147">
        <f>SADC!X47</f>
        <v>0.4</v>
      </c>
      <c r="AA44" s="112"/>
    </row>
    <row r="45" spans="4:27" ht="28.05" customHeight="1">
      <c r="D45" s="112"/>
      <c r="J45" s="113"/>
      <c r="P45" s="113"/>
      <c r="W45" s="139"/>
      <c r="X45" s="129"/>
      <c r="AA45" s="112"/>
    </row>
    <row r="46" spans="4:27" ht="59.55" customHeight="1">
      <c r="D46" s="112"/>
      <c r="J46" s="113"/>
      <c r="L46" s="198" t="str">
        <f>'Country behind working'!L11</f>
        <v>NAP alignment to Durban Call to action</v>
      </c>
      <c r="M46" s="198"/>
      <c r="N46" s="161" t="s">
        <v>509</v>
      </c>
      <c r="P46" s="113"/>
      <c r="R46" s="197" t="str">
        <f>'Country behind working'!R12</f>
        <v>Ratification of ILO Conventions</v>
      </c>
      <c r="S46" s="197"/>
      <c r="T46" s="161" t="s">
        <v>509</v>
      </c>
      <c r="W46" s="198" t="str">
        <f>'Country behind working'!W12</f>
        <v>Adoption of prohibition of hazardous work</v>
      </c>
      <c r="X46" s="198"/>
      <c r="Y46" s="161" t="s">
        <v>509</v>
      </c>
      <c r="AA46" s="112"/>
    </row>
    <row r="47" spans="4:27" ht="97.5" customHeight="1">
      <c r="D47" s="112"/>
      <c r="J47" s="113"/>
      <c r="L47" s="145" t="str">
        <f>'Country behind working'!L12</f>
        <v>Achieving universal access to social protection</v>
      </c>
      <c r="M47" s="129">
        <f>'Country behind working'!M12</f>
        <v>1</v>
      </c>
      <c r="N47" s="147">
        <f>SADC!M49</f>
        <v>0.67</v>
      </c>
      <c r="P47" s="113"/>
      <c r="R47" s="144" t="str">
        <f>'Country behind working'!R13</f>
        <v>Domestic Workers (189)</v>
      </c>
      <c r="S47" s="129">
        <f>'Country behind working'!S13</f>
        <v>0</v>
      </c>
      <c r="T47" s="147">
        <f>SADC!S48</f>
        <v>0.27</v>
      </c>
      <c r="W47" s="145" t="str">
        <f>'Country behind working'!W13</f>
        <v>Country adopted list of hazardous occupations or activities prohibited for children</v>
      </c>
      <c r="X47" s="129">
        <f>'Country behind working'!X13</f>
        <v>1</v>
      </c>
      <c r="Y47" s="149">
        <f>SADC!X50</f>
        <v>1</v>
      </c>
      <c r="AA47" s="112"/>
    </row>
    <row r="48" spans="4:27" ht="55.95" customHeight="1">
      <c r="D48" s="112"/>
      <c r="J48" s="113"/>
      <c r="L48" s="145" t="str">
        <f>'Country behind working'!L13</f>
        <v>Developing data-driven policy and programmatic responses</v>
      </c>
      <c r="M48" s="129">
        <f>'Country behind working'!M13</f>
        <v>1</v>
      </c>
      <c r="N48" s="147">
        <f>SADC!M50</f>
        <v>0.67</v>
      </c>
      <c r="P48" s="113"/>
      <c r="R48" s="144" t="str">
        <f>'Country behind working'!R14</f>
        <v>Labour inspection - Agriculture (129)</v>
      </c>
      <c r="S48" s="129">
        <f>'Country behind working'!S14</f>
        <v>0</v>
      </c>
      <c r="T48" s="147">
        <f>SADC!S49</f>
        <v>0.33</v>
      </c>
      <c r="W48" s="202" t="str">
        <f>'Country behind working'!W14</f>
        <v>Difficult conditions such as long hours or during the night or work where the child is unreasonably confined to the premises of the employer</v>
      </c>
      <c r="X48" s="203">
        <f>'Country behind working'!X14</f>
        <v>1</v>
      </c>
      <c r="Y48" s="201">
        <f>SADC!X52</f>
        <v>0.93333333333333335</v>
      </c>
      <c r="AA48" s="112"/>
    </row>
    <row r="49" spans="4:27" ht="34.049999999999997" customHeight="1">
      <c r="D49" s="112"/>
      <c r="J49" s="113"/>
      <c r="L49" s="144" t="str">
        <f>'Country behind working'!L14</f>
        <v>Ending child labour in agriculture</v>
      </c>
      <c r="M49" s="129">
        <f>'Country behind working'!M14</f>
        <v>1</v>
      </c>
      <c r="N49" s="147">
        <f>SADC!M51</f>
        <v>0.73</v>
      </c>
      <c r="P49" s="113"/>
      <c r="R49" s="144" t="str">
        <f>'Country behind working'!R15</f>
        <v>Labour inspection (81)</v>
      </c>
      <c r="S49" s="129">
        <f>'Country behind working'!S15</f>
        <v>1</v>
      </c>
      <c r="T49" s="147">
        <f>SADC!S50</f>
        <v>1</v>
      </c>
      <c r="W49" s="202"/>
      <c r="X49" s="203"/>
      <c r="Y49" s="201"/>
      <c r="AA49" s="112"/>
    </row>
    <row r="50" spans="4:27" ht="73.05" customHeight="1">
      <c r="D50" s="112"/>
      <c r="J50" s="113"/>
      <c r="L50" s="145" t="str">
        <f>'Country behind working'!L15</f>
        <v>Increasing financing and international cooperation</v>
      </c>
      <c r="M50" s="129">
        <f>'Country behind working'!M15</f>
        <v>0</v>
      </c>
      <c r="N50" s="147">
        <f>SADC!M52</f>
        <v>0.67</v>
      </c>
      <c r="P50" s="113"/>
      <c r="R50" s="144" t="str">
        <f>'Country behind working'!R16</f>
        <v>Minimum Age (138)</v>
      </c>
      <c r="S50" s="129">
        <f>'Country behind working'!S16</f>
        <v>1</v>
      </c>
      <c r="T50" s="147">
        <f>SADC!S51</f>
        <v>1</v>
      </c>
      <c r="W50" s="202" t="str">
        <f>'Country behind working'!W15</f>
        <v>Work in an unhealthy environment which may, for example, hazardous substances, temperatures, noise levels, or vibrations</v>
      </c>
      <c r="X50" s="203">
        <f>'Country behind working'!X15</f>
        <v>1</v>
      </c>
      <c r="Y50" s="201">
        <f>SADC!X54</f>
        <v>1</v>
      </c>
      <c r="AA50" s="112"/>
    </row>
    <row r="51" spans="4:27" ht="56.55" customHeight="1">
      <c r="D51" s="112"/>
      <c r="F51" s="196" t="str">
        <f>'Country behind working'!AR5</f>
        <v>Legislation and Enforcement</v>
      </c>
      <c r="G51" s="196"/>
      <c r="H51" s="161" t="s">
        <v>509</v>
      </c>
      <c r="J51" s="113"/>
      <c r="L51" s="144" t="str">
        <f>'Country behind working'!L16</f>
        <v>Making decent work a reality for all</v>
      </c>
      <c r="M51" s="129">
        <f>'Country behind working'!M16</f>
        <v>1</v>
      </c>
      <c r="N51" s="147">
        <f>SADC!M53</f>
        <v>0.73</v>
      </c>
      <c r="P51" s="113"/>
      <c r="R51" s="144" t="str">
        <f>'Country behind working'!R17</f>
        <v>Occupational health and safety (155)</v>
      </c>
      <c r="S51" s="129">
        <f>'Country behind working'!S17</f>
        <v>0</v>
      </c>
      <c r="T51" s="147">
        <f>SADC!S52</f>
        <v>0.53</v>
      </c>
      <c r="W51" s="202"/>
      <c r="X51" s="203"/>
      <c r="Y51" s="201"/>
      <c r="AA51" s="112"/>
    </row>
    <row r="52" spans="4:27" ht="101.55" customHeight="1">
      <c r="D52" s="112"/>
      <c r="F52" s="140" t="str">
        <f>'Country behind working'!AR6</f>
        <v>Regular labour inspections completed focused on child labour</v>
      </c>
      <c r="G52" s="129">
        <f>'Country behind working'!AS6</f>
        <v>1</v>
      </c>
      <c r="H52" s="147">
        <f>SADC!G54</f>
        <v>1</v>
      </c>
      <c r="J52" s="113"/>
      <c r="L52" s="144" t="str">
        <f>'Country behind working'!L17</f>
        <v>Realizing children’s right to education</v>
      </c>
      <c r="M52" s="129">
        <f>'Country behind working'!M17</f>
        <v>1</v>
      </c>
      <c r="N52" s="147">
        <f>SADC!M54</f>
        <v>0.73</v>
      </c>
      <c r="P52" s="113"/>
      <c r="R52" s="144" t="str">
        <f>'Country behind working'!R18</f>
        <v>Safety and health in agriculture (184)</v>
      </c>
      <c r="S52" s="129">
        <f>'Country behind working'!S18</f>
        <v>0</v>
      </c>
      <c r="T52" s="147">
        <f>SADC!S53</f>
        <v>7.0000000000000007E-2</v>
      </c>
      <c r="W52" s="145" t="str">
        <f>'Country behind working'!W16</f>
        <v>Work underground, under water, at dangerous heights or in confined spaces</v>
      </c>
      <c r="X52" s="129">
        <f>'Country behind working'!X16</f>
        <v>1</v>
      </c>
      <c r="Y52" s="147">
        <f>SADC!X56</f>
        <v>0.93333333333333335</v>
      </c>
      <c r="AA52" s="112"/>
    </row>
    <row r="53" spans="4:27" ht="66" customHeight="1">
      <c r="D53" s="112"/>
      <c r="F53" s="140" t="str">
        <f>'Country behind working'!AR7</f>
        <v>National target for number of child labourers to be reached through inspection</v>
      </c>
      <c r="G53" s="129">
        <f>'Country behind working'!AS7</f>
        <v>1</v>
      </c>
      <c r="H53" s="147">
        <f>SADC!G55</f>
        <v>0.4</v>
      </c>
      <c r="J53" s="113"/>
      <c r="P53" s="113"/>
      <c r="R53" s="144" t="str">
        <f>'Country behind working'!R19</f>
        <v>Worst forms of child labour (182)</v>
      </c>
      <c r="S53" s="129">
        <f>'Country behind working'!S19</f>
        <v>1</v>
      </c>
      <c r="T53" s="147">
        <f>SADC!S54</f>
        <v>1</v>
      </c>
      <c r="W53" s="145" t="str">
        <f>'Country behind working'!W17</f>
        <v>Work which exposes children to physical, psychological or sexual abuse</v>
      </c>
      <c r="X53" s="129">
        <f>'Country behind working'!X17</f>
        <v>1</v>
      </c>
      <c r="Y53" s="147">
        <f>SADC!X57</f>
        <v>0.93333333333333335</v>
      </c>
      <c r="AA53" s="112"/>
    </row>
    <row r="54" spans="4:27" ht="87" customHeight="1">
      <c r="D54" s="112"/>
      <c r="F54" s="145" t="str">
        <f>'Country behind working'!AR8</f>
        <v>Penalties for individuals or entities engaged in child labour</v>
      </c>
      <c r="G54" s="129">
        <f>'Country behind working'!AS8</f>
        <v>1</v>
      </c>
      <c r="H54" s="147">
        <f>SADC!G56</f>
        <v>0.93</v>
      </c>
      <c r="J54" s="113"/>
      <c r="L54" s="195" t="str">
        <f>'Country behind working'!L19</f>
        <v>Global alliances</v>
      </c>
      <c r="M54" s="195"/>
      <c r="N54" s="161" t="s">
        <v>509</v>
      </c>
      <c r="P54" s="113"/>
      <c r="R54" s="145" t="str">
        <f>'Country behind working'!R20</f>
        <v>Non-Listing/Appearance before Committee on Application of Standards in relation to Con 138 or 182</v>
      </c>
      <c r="S54" s="129">
        <f>'Country behind working'!S20</f>
        <v>0</v>
      </c>
      <c r="T54" s="147">
        <f>SADC!S55</f>
        <v>0.93</v>
      </c>
      <c r="W54" s="142" t="str">
        <f>'Country behind working'!W18</f>
        <v>Work with dangerous machinery, equipment and tools, or which involves the manual handling or transport of heavy loads</v>
      </c>
      <c r="X54" s="129">
        <f>'Country behind working'!X18</f>
        <v>1</v>
      </c>
      <c r="Y54" s="149">
        <f>SADC!X58</f>
        <v>0.93333333333333335</v>
      </c>
      <c r="AA54" s="112"/>
    </row>
    <row r="55" spans="4:27" ht="58.05" customHeight="1">
      <c r="D55" s="112"/>
      <c r="F55" s="145" t="str">
        <f>'Country behind working'!AR9</f>
        <v>Penalties for individuals or entities engaged in the worst forms of child labour</v>
      </c>
      <c r="G55" s="129">
        <f>'Country behind working'!AS9</f>
        <v>1</v>
      </c>
      <c r="H55" s="147">
        <f>SADC!G57</f>
        <v>0.93</v>
      </c>
      <c r="J55" s="113"/>
      <c r="L55" s="144" t="str">
        <f>'Country behind working'!L20</f>
        <v>Advocate for Global Compact</v>
      </c>
      <c r="M55" s="129">
        <f>'Country behind working'!M20</f>
        <v>1</v>
      </c>
      <c r="N55" s="147">
        <f>SADC!M57</f>
        <v>0.93</v>
      </c>
      <c r="P55" s="113"/>
      <c r="W55" s="142"/>
      <c r="X55" s="160"/>
      <c r="Y55" s="149"/>
      <c r="AA55" s="112"/>
    </row>
    <row r="56" spans="4:27" ht="65.55" customHeight="1">
      <c r="D56" s="112"/>
      <c r="F56" s="145" t="str">
        <f>'Country behind working'!AR10</f>
        <v>Cases prosecuted within the last two years</v>
      </c>
      <c r="G56" s="129">
        <f>'Country behind working'!AS10</f>
        <v>0</v>
      </c>
      <c r="H56" s="147">
        <v>0.33</v>
      </c>
      <c r="J56" s="113"/>
      <c r="L56" s="144" t="str">
        <f>'Country behind working'!L21</f>
        <v>Country is part of global alliance partnerships</v>
      </c>
      <c r="M56" s="129">
        <f>'Country behind working'!M21</f>
        <v>1</v>
      </c>
      <c r="N56" s="147">
        <f>SADC!M58</f>
        <v>0.67</v>
      </c>
      <c r="P56" s="113"/>
      <c r="R56" s="196" t="str">
        <f>'Country behind working'!R22</f>
        <v>Data Collection and Monitoring</v>
      </c>
      <c r="S56" s="196"/>
      <c r="T56" s="161" t="s">
        <v>509</v>
      </c>
      <c r="AA56" s="112"/>
    </row>
    <row r="57" spans="4:27" ht="51" customHeight="1">
      <c r="D57" s="112"/>
      <c r="F57" s="140"/>
      <c r="G57" s="129"/>
      <c r="J57" s="113"/>
      <c r="P57" s="113"/>
      <c r="R57" s="165" t="str">
        <f>'Country behind working'!R23</f>
        <v>Evaluation of the national efforts in last 2 years</v>
      </c>
      <c r="S57" s="129">
        <f>'Country behind working'!S23</f>
        <v>0</v>
      </c>
      <c r="T57" s="147">
        <f>SADC!S58</f>
        <v>0.4</v>
      </c>
      <c r="AA57" s="112"/>
    </row>
    <row r="58" spans="4:27" ht="57.45" customHeight="1">
      <c r="D58" s="112"/>
      <c r="J58" s="113"/>
      <c r="P58" s="113"/>
      <c r="R58" s="165" t="str">
        <f>'Country behind working'!R24</f>
        <v>Monitoring system that collects sex, age and disability disaggregated data</v>
      </c>
      <c r="S58" s="129">
        <f>'Country behind working'!S24</f>
        <v>0</v>
      </c>
      <c r="T58" s="147">
        <f>SADC!S59</f>
        <v>0.67</v>
      </c>
      <c r="W58" s="196" t="str">
        <f>'Country behind working'!AW5</f>
        <v>Social Protection</v>
      </c>
      <c r="X58" s="196"/>
      <c r="Y58" s="161" t="s">
        <v>509</v>
      </c>
      <c r="AA58" s="112"/>
    </row>
    <row r="59" spans="4:27" ht="66.45" customHeight="1">
      <c r="D59" s="112"/>
      <c r="F59" s="197" t="str">
        <f>'Country behind working'!AF5</f>
        <v>Which sectors have the highest rates</v>
      </c>
      <c r="G59" s="197"/>
      <c r="H59" s="161" t="s">
        <v>509</v>
      </c>
      <c r="J59" s="113"/>
      <c r="L59" s="198" t="str">
        <f>'Country behind working'!AL5</f>
        <v>Eradication of CL Mainstreamed Policies</v>
      </c>
      <c r="M59" s="198"/>
      <c r="N59" s="161" t="s">
        <v>509</v>
      </c>
      <c r="P59" s="113"/>
      <c r="R59" s="165" t="str">
        <f>'Country behind working'!R25</f>
        <v>Research within the last 2 years</v>
      </c>
      <c r="S59" s="129">
        <f>'Country behind working'!S25</f>
        <v>0</v>
      </c>
      <c r="T59" s="147">
        <f>SADC!S60</f>
        <v>0.6</v>
      </c>
      <c r="W59" s="145" t="str">
        <f>'Country behind working'!AW6</f>
        <v>School feeding schemes/cash transfers as part of social protection</v>
      </c>
      <c r="X59" s="129">
        <f>'Country behind working'!AX6</f>
        <v>1</v>
      </c>
      <c r="Y59" s="147">
        <f>SADC!X64</f>
        <v>1</v>
      </c>
      <c r="AA59" s="112"/>
    </row>
    <row r="60" spans="4:27" ht="53.55" customHeight="1">
      <c r="D60" s="112"/>
      <c r="F60" s="144" t="str">
        <f>'Country behind working'!AF6</f>
        <v>Agriculture</v>
      </c>
      <c r="G60" s="162">
        <f>'Country behind working'!AG6</f>
        <v>1</v>
      </c>
      <c r="H60" s="147">
        <f>SADC!G64</f>
        <v>0.8666666666666667</v>
      </c>
      <c r="J60" s="113"/>
      <c r="L60" s="164" t="str">
        <f>'Country behind working'!AL6</f>
        <v>Agriculture</v>
      </c>
      <c r="M60" s="129">
        <f>'Country behind working'!AM6</f>
        <v>1</v>
      </c>
      <c r="N60" s="147">
        <f>SADC!M64</f>
        <v>0.8</v>
      </c>
      <c r="P60" s="113"/>
      <c r="W60" s="145" t="str">
        <f>'Country behind working'!AW7</f>
        <v>Social protection programmes in place</v>
      </c>
      <c r="X60" s="129">
        <f>'Country behind working'!AX7</f>
        <v>0</v>
      </c>
      <c r="Y60" s="147">
        <f>SADC!X65</f>
        <v>0.93</v>
      </c>
      <c r="AA60" s="112"/>
    </row>
    <row r="61" spans="4:27" ht="52.05" customHeight="1">
      <c r="D61" s="112"/>
      <c r="F61" s="144" t="str">
        <f>'Country behind working'!AF7</f>
        <v>Construction</v>
      </c>
      <c r="G61" s="162">
        <f>'Country behind working'!AG7</f>
        <v>0</v>
      </c>
      <c r="H61" s="147">
        <f>SADC!G65</f>
        <v>6.6666666666666666E-2</v>
      </c>
      <c r="J61" s="113"/>
      <c r="L61" s="144" t="str">
        <f>'Country behind working'!AL7</f>
        <v>Construction</v>
      </c>
      <c r="M61" s="129">
        <f>'Country behind working'!AM7</f>
        <v>0</v>
      </c>
      <c r="N61" s="147">
        <f>SADC!M65</f>
        <v>0.6</v>
      </c>
      <c r="P61" s="113"/>
      <c r="R61" s="196" t="str">
        <f>'Country behind working'!W20</f>
        <v>Education and skills training </v>
      </c>
      <c r="S61" s="196"/>
      <c r="T61" s="161" t="s">
        <v>509</v>
      </c>
      <c r="AA61" s="112"/>
    </row>
    <row r="62" spans="4:27" ht="48" customHeight="1">
      <c r="D62" s="112"/>
      <c r="F62" s="144" t="str">
        <f>'Country behind working'!AF8</f>
        <v>Domestic Work</v>
      </c>
      <c r="G62" s="162">
        <f>'Country behind working'!AG8</f>
        <v>1</v>
      </c>
      <c r="H62" s="147">
        <f>SADC!G66</f>
        <v>0.6</v>
      </c>
      <c r="J62" s="113"/>
      <c r="L62" s="144" t="str">
        <f>'Country behind working'!AL8</f>
        <v>Domestic Work</v>
      </c>
      <c r="M62" s="129">
        <f>'Country behind working'!AM8</f>
        <v>1</v>
      </c>
      <c r="N62" s="147">
        <f>SADC!M66</f>
        <v>0.8</v>
      </c>
      <c r="P62" s="113"/>
      <c r="R62" s="140" t="str">
        <f>'Country behind working'!W21</f>
        <v>Child labour included in the curriculum</v>
      </c>
      <c r="S62" s="129">
        <f>'Country behind working'!X21</f>
        <v>0</v>
      </c>
      <c r="T62" s="147">
        <f>SADC!S64</f>
        <v>0.67</v>
      </c>
      <c r="AA62" s="112"/>
    </row>
    <row r="63" spans="4:27" ht="55.05" customHeight="1">
      <c r="D63" s="112"/>
      <c r="F63" s="144" t="str">
        <f>'Country behind working'!AF9</f>
        <v>Informal Economy</v>
      </c>
      <c r="G63" s="162">
        <f>'Country behind working'!AG9</f>
        <v>1</v>
      </c>
      <c r="H63" s="147">
        <f>SADC!G67</f>
        <v>0.8666666666666667</v>
      </c>
      <c r="J63" s="113"/>
      <c r="L63" s="144" t="str">
        <f>'Country behind working'!AL9</f>
        <v>Informal Economy</v>
      </c>
      <c r="M63" s="129">
        <f>'Country behind working'!AM9</f>
        <v>1</v>
      </c>
      <c r="N63" s="147">
        <f>SADC!M67</f>
        <v>0.8</v>
      </c>
      <c r="P63" s="113"/>
      <c r="R63" s="145" t="str">
        <f>'Country behind working'!W22</f>
        <v>Subsidised basic education and training for children</v>
      </c>
      <c r="S63" s="129">
        <f>'Country behind working'!X22</f>
        <v>1</v>
      </c>
      <c r="T63" s="147">
        <f>SADC!S65</f>
        <v>1</v>
      </c>
      <c r="AA63" s="112"/>
    </row>
    <row r="64" spans="4:27" ht="36" customHeight="1">
      <c r="D64" s="112"/>
      <c r="F64" s="144" t="str">
        <f>'Country behind working'!AF10</f>
        <v>Mining</v>
      </c>
      <c r="G64" s="162">
        <f>'Country behind working'!AG10</f>
        <v>0</v>
      </c>
      <c r="H64" s="147">
        <f>SADC!G68</f>
        <v>0.4</v>
      </c>
      <c r="J64" s="113"/>
      <c r="L64" s="144" t="str">
        <f>'Country behind working'!AL10</f>
        <v>Mining</v>
      </c>
      <c r="M64" s="129">
        <f>'Country behind working'!AM10</f>
        <v>0</v>
      </c>
      <c r="N64" s="147">
        <f>SADC!M68</f>
        <v>0.66666666666666663</v>
      </c>
      <c r="P64" s="113"/>
      <c r="AA64" s="112"/>
    </row>
    <row r="65" spans="4:27" ht="36" customHeight="1">
      <c r="D65" s="112"/>
      <c r="F65" s="144" t="str">
        <f>'Country behind working'!AF11</f>
        <v>Tourism and Hospitality</v>
      </c>
      <c r="G65" s="162">
        <f>'Country behind working'!AG11</f>
        <v>0</v>
      </c>
      <c r="H65" s="147">
        <f>SADC!G69</f>
        <v>0.13333333333333333</v>
      </c>
      <c r="J65" s="113"/>
      <c r="L65" s="144" t="str">
        <f>'Country behind working'!AL11</f>
        <v>Tourism and Hospitality</v>
      </c>
      <c r="M65" s="129">
        <f>'Country behind working'!AM11</f>
        <v>1</v>
      </c>
      <c r="N65" s="147">
        <f>SADC!M69</f>
        <v>0.93333333333333335</v>
      </c>
      <c r="P65" s="113"/>
      <c r="AA65" s="112"/>
    </row>
    <row r="66" spans="4:27" ht="36" customHeight="1">
      <c r="D66" s="112"/>
      <c r="F66" s="144" t="str">
        <f>'Country behind working'!AF12</f>
        <v>Transportation</v>
      </c>
      <c r="G66" s="162">
        <f>'Country behind working'!AG12</f>
        <v>0</v>
      </c>
      <c r="H66" s="147">
        <f>SADC!G70</f>
        <v>0.13333333333333333</v>
      </c>
      <c r="J66" s="113"/>
      <c r="L66" s="144" t="str">
        <f>'Country behind working'!AL12</f>
        <v>Transportation</v>
      </c>
      <c r="M66" s="129">
        <f>'Country behind working'!AM12</f>
        <v>0</v>
      </c>
      <c r="N66" s="147">
        <f>SADC!M70</f>
        <v>0.6</v>
      </c>
      <c r="P66" s="113"/>
      <c r="AA66" s="112"/>
    </row>
    <row r="67" spans="4:27">
      <c r="D67" s="112"/>
      <c r="J67" s="113"/>
      <c r="P67" s="113"/>
      <c r="AA67" s="112"/>
    </row>
    <row r="68" spans="4:27">
      <c r="D68" s="112"/>
      <c r="J68" s="113"/>
      <c r="P68" s="113"/>
      <c r="AA68" s="112"/>
    </row>
    <row r="69" spans="4:27">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row>
    <row r="70" spans="4:27"/>
    <row r="71" spans="4:27"/>
  </sheetData>
  <sheetProtection algorithmName="SHA-512" hashValue="LXFjeJ1o++UOFZQZpTfP9NBYwtBUEzqwYKjNhO7vkH/DkC4NQWMZI48oTtBnJ8uGJaGxEo/+dOON6v8K4OZxEQ==" saltValue="Yi1v0OYr6/OaJu+CNizEeg==" spinCount="100000" sheet="1" selectLockedCells="1" pivotTables="0" selectUnlockedCells="1"/>
  <mergeCells count="24">
    <mergeCell ref="Y48:Y49"/>
    <mergeCell ref="Y50:Y51"/>
    <mergeCell ref="W48:W49"/>
    <mergeCell ref="X48:X49"/>
    <mergeCell ref="W50:W51"/>
    <mergeCell ref="X50:X51"/>
    <mergeCell ref="R61:S61"/>
    <mergeCell ref="R46:S46"/>
    <mergeCell ref="R56:S56"/>
    <mergeCell ref="L54:M54"/>
    <mergeCell ref="L59:M59"/>
    <mergeCell ref="K37:O37"/>
    <mergeCell ref="Q37:Z37"/>
    <mergeCell ref="E37:I37"/>
    <mergeCell ref="F36:Y36"/>
    <mergeCell ref="D2:AA2"/>
    <mergeCell ref="R39:S39"/>
    <mergeCell ref="W58:X58"/>
    <mergeCell ref="F51:G51"/>
    <mergeCell ref="F59:G59"/>
    <mergeCell ref="L46:M46"/>
    <mergeCell ref="W46:X46"/>
    <mergeCell ref="L39:M39"/>
    <mergeCell ref="W39:X39"/>
  </mergeCells>
  <conditionalFormatting sqref="G52:G56">
    <cfRule type="iconSet" priority="4">
      <iconSet iconSet="3Symbols" showValue="0">
        <cfvo type="percent" val="0"/>
        <cfvo type="num" val="0" gte="0"/>
        <cfvo type="num" val="0" gte="0"/>
      </iconSet>
    </cfRule>
  </conditionalFormatting>
  <conditionalFormatting sqref="H52:H56">
    <cfRule type="cellIs" dxfId="77" priority="47" operator="greaterThan">
      <formula>0.66</formula>
    </cfRule>
    <cfRule type="cellIs" dxfId="76" priority="46" operator="lessThan">
      <formula>0.33</formula>
    </cfRule>
    <cfRule type="cellIs" dxfId="75" priority="48" operator="between">
      <formula>0.66</formula>
      <formula>0.33</formula>
    </cfRule>
  </conditionalFormatting>
  <conditionalFormatting sqref="H60:H66">
    <cfRule type="cellIs" dxfId="74" priority="45" operator="between">
      <formula>0.66</formula>
      <formula>0.33</formula>
    </cfRule>
    <cfRule type="cellIs" dxfId="73" priority="44" operator="lessThan">
      <formula>0.37</formula>
    </cfRule>
    <cfRule type="cellIs" dxfId="72" priority="43" operator="greaterThan">
      <formula>0.66</formula>
    </cfRule>
  </conditionalFormatting>
  <conditionalFormatting sqref="M40:M43">
    <cfRule type="iconSet" priority="58">
      <iconSet iconSet="3Symbols" showValue="0">
        <cfvo type="percent" val="0"/>
        <cfvo type="num" val="0" gte="0"/>
        <cfvo type="num" val="0" gte="0"/>
      </iconSet>
    </cfRule>
  </conditionalFormatting>
  <conditionalFormatting sqref="M47:M52">
    <cfRule type="iconSet" priority="5">
      <iconSet iconSet="3Symbols" showValue="0">
        <cfvo type="percent" val="0"/>
        <cfvo type="num" val="0" gte="0"/>
        <cfvo type="num" val="0" gte="0"/>
      </iconSet>
    </cfRule>
  </conditionalFormatting>
  <conditionalFormatting sqref="M55:M56">
    <cfRule type="iconSet" priority="3">
      <iconSet iconSet="3Symbols" showValue="0">
        <cfvo type="percent" val="0"/>
        <cfvo type="num" val="0" gte="0"/>
        <cfvo type="num" val="0" gte="0"/>
      </iconSet>
    </cfRule>
  </conditionalFormatting>
  <conditionalFormatting sqref="M60:M66">
    <cfRule type="iconSet" priority="2">
      <iconSet iconSet="3Symbols" showValue="0">
        <cfvo type="percent" val="0"/>
        <cfvo type="num" val="0" gte="0"/>
        <cfvo type="num" val="0" gte="0"/>
      </iconSet>
    </cfRule>
  </conditionalFormatting>
  <conditionalFormatting sqref="N40:N43">
    <cfRule type="cellIs" dxfId="71" priority="30" operator="between">
      <formula>0.66</formula>
      <formula>0.33</formula>
    </cfRule>
    <cfRule type="cellIs" dxfId="70" priority="29" operator="greaterThan">
      <formula>0.66</formula>
    </cfRule>
    <cfRule type="cellIs" dxfId="69" priority="28" operator="lessThan">
      <formula>0.33</formula>
    </cfRule>
  </conditionalFormatting>
  <conditionalFormatting sqref="N47:N52">
    <cfRule type="cellIs" dxfId="68" priority="32" operator="greaterThan">
      <formula>0.66</formula>
    </cfRule>
    <cfRule type="cellIs" dxfId="67" priority="31" operator="lessThan">
      <formula>0.33</formula>
    </cfRule>
    <cfRule type="cellIs" dxfId="66" priority="33" operator="between">
      <formula>0.66</formula>
      <formula>0.33</formula>
    </cfRule>
  </conditionalFormatting>
  <conditionalFormatting sqref="N55:N56">
    <cfRule type="cellIs" dxfId="65" priority="35" operator="greaterThan">
      <formula>0.66</formula>
    </cfRule>
    <cfRule type="cellIs" dxfId="64" priority="36" operator="between">
      <formula>0.66</formula>
      <formula>0.33</formula>
    </cfRule>
    <cfRule type="cellIs" dxfId="63" priority="34" operator="lessThan">
      <formula>0.33</formula>
    </cfRule>
  </conditionalFormatting>
  <conditionalFormatting sqref="N60:N66">
    <cfRule type="cellIs" dxfId="62" priority="37" operator="lessThan">
      <formula>0.33</formula>
    </cfRule>
    <cfRule type="cellIs" dxfId="61" priority="38" operator="greaterThan">
      <formula>0.66</formula>
    </cfRule>
    <cfRule type="cellIs" dxfId="60" priority="39" operator="between">
      <formula>0.66</formula>
      <formula>0.33</formula>
    </cfRule>
  </conditionalFormatting>
  <conditionalFormatting sqref="S40:S43">
    <cfRule type="iconSet" priority="57">
      <iconSet iconSet="3Symbols" showValue="0">
        <cfvo type="percent" val="0"/>
        <cfvo type="num" val="0" gte="0"/>
        <cfvo type="num" val="0" gte="0"/>
      </iconSet>
    </cfRule>
  </conditionalFormatting>
  <conditionalFormatting sqref="S47:S53">
    <cfRule type="iconSet" priority="1">
      <iconSet iconSet="3Symbols" showValue="0">
        <cfvo type="percent" val="0"/>
        <cfvo type="num" val="0" gte="0"/>
        <cfvo type="num" val="0" gte="0"/>
      </iconSet>
    </cfRule>
  </conditionalFormatting>
  <conditionalFormatting sqref="S54">
    <cfRule type="iconSet" priority="6">
      <iconSet iconSet="3Symbols" showValue="0" reverse="1">
        <cfvo type="percent" val="0"/>
        <cfvo type="num" val="0" gte="0"/>
        <cfvo type="num" val="0" gte="0"/>
      </iconSet>
    </cfRule>
  </conditionalFormatting>
  <conditionalFormatting sqref="S57:S59">
    <cfRule type="iconSet" priority="55">
      <iconSet iconSet="3Symbols" showValue="0">
        <cfvo type="percent" val="0"/>
        <cfvo type="num" val="0" gte="0"/>
        <cfvo type="num" val="0" gte="0"/>
      </iconSet>
    </cfRule>
  </conditionalFormatting>
  <conditionalFormatting sqref="S62:S63">
    <cfRule type="iconSet" priority="52">
      <iconSet iconSet="3Symbols" showValue="0">
        <cfvo type="percent" val="0"/>
        <cfvo type="num" val="0" gte="0"/>
        <cfvo type="num" val="0" gte="0"/>
      </iconSet>
    </cfRule>
  </conditionalFormatting>
  <conditionalFormatting sqref="T40:T42">
    <cfRule type="cellIs" dxfId="59" priority="27" operator="between">
      <formula>0.66</formula>
      <formula>0.33</formula>
    </cfRule>
    <cfRule type="cellIs" dxfId="58" priority="25" operator="lessThan">
      <formula>0.33</formula>
    </cfRule>
    <cfRule type="cellIs" dxfId="57" priority="26" operator="greaterThan">
      <formula>0.66</formula>
    </cfRule>
  </conditionalFormatting>
  <conditionalFormatting sqref="T47:T54">
    <cfRule type="cellIs" dxfId="56" priority="22" operator="lessThan">
      <formula>0.33</formula>
    </cfRule>
    <cfRule type="cellIs" dxfId="55" priority="23" operator="greaterThan">
      <formula>0.66</formula>
    </cfRule>
    <cfRule type="cellIs" dxfId="54" priority="24" operator="between">
      <formula>0.66</formula>
      <formula>0.33</formula>
    </cfRule>
  </conditionalFormatting>
  <conditionalFormatting sqref="T57:T59">
    <cfRule type="cellIs" dxfId="53" priority="20" operator="greaterThan">
      <formula>0.66</formula>
    </cfRule>
    <cfRule type="cellIs" dxfId="52" priority="19" operator="lessThan">
      <formula>0.33</formula>
    </cfRule>
    <cfRule type="cellIs" dxfId="51" priority="21" operator="between">
      <formula>0.66</formula>
      <formula>0.33</formula>
    </cfRule>
  </conditionalFormatting>
  <conditionalFormatting sqref="T62:T63">
    <cfRule type="cellIs" dxfId="50" priority="18" operator="between">
      <formula>0.66</formula>
      <formula>0.33</formula>
    </cfRule>
    <cfRule type="cellIs" dxfId="49" priority="17" operator="greaterThan">
      <formula>0.66</formula>
    </cfRule>
    <cfRule type="cellIs" dxfId="48" priority="16" operator="lessThan">
      <formula>0.33</formula>
    </cfRule>
  </conditionalFormatting>
  <conditionalFormatting sqref="X40:X45">
    <cfRule type="iconSet" priority="50">
      <iconSet iconSet="3Symbols" showValue="0">
        <cfvo type="percent" val="0"/>
        <cfvo type="num" val="0" gte="0"/>
        <cfvo type="num" val="0" gte="0"/>
      </iconSet>
    </cfRule>
  </conditionalFormatting>
  <conditionalFormatting sqref="X50 X47:X48 X52:X54">
    <cfRule type="iconSet" priority="127">
      <iconSet iconSet="3Symbols" showValue="0">
        <cfvo type="percent" val="0"/>
        <cfvo type="num" val="0" gte="0"/>
        <cfvo type="num" val="0" gte="0"/>
      </iconSet>
    </cfRule>
  </conditionalFormatting>
  <conditionalFormatting sqref="X59:X60">
    <cfRule type="iconSet" priority="53">
      <iconSet iconSet="3Symbols" showValue="0">
        <cfvo type="percent" val="0"/>
        <cfvo type="num" val="0" gte="0"/>
        <cfvo type="num" val="0" gte="0"/>
      </iconSet>
    </cfRule>
  </conditionalFormatting>
  <conditionalFormatting sqref="Y40:Y44">
    <cfRule type="cellIs" dxfId="47" priority="8" operator="greaterThan">
      <formula>0.66</formula>
    </cfRule>
    <cfRule type="cellIs" dxfId="46" priority="7" operator="lessThan">
      <formula>0.33</formula>
    </cfRule>
    <cfRule type="cellIs" dxfId="45" priority="9" operator="between">
      <formula>0.66</formula>
      <formula>0.33</formula>
    </cfRule>
  </conditionalFormatting>
  <conditionalFormatting sqref="Y47:Y48 Y50 Y52:Y54">
    <cfRule type="cellIs" dxfId="44" priority="12" operator="between">
      <formula>0.66</formula>
      <formula>0.33</formula>
    </cfRule>
    <cfRule type="cellIs" dxfId="43" priority="11" operator="greaterThan">
      <formula>0.66</formula>
    </cfRule>
    <cfRule type="cellIs" dxfId="42" priority="10" operator="lessThan">
      <formula>0.33</formula>
    </cfRule>
  </conditionalFormatting>
  <conditionalFormatting sqref="Y59:Y60">
    <cfRule type="cellIs" dxfId="41" priority="15" operator="between">
      <formula>0.66</formula>
      <formula>0.33</formula>
    </cfRule>
    <cfRule type="cellIs" dxfId="40" priority="14" operator="greaterThan">
      <formula>0.66</formula>
    </cfRule>
    <cfRule type="cellIs" dxfId="39" priority="13" operator="lessThan">
      <formula>0.33</formula>
    </cfRule>
  </conditionalFormatting>
  <pageMargins left="0.25" right="0.25" top="0.75" bottom="0.75" header="0.3" footer="0.3"/>
  <pageSetup paperSize="9" scale="21"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49" id="{11BDE99A-BAA8-4DC6-B802-D7C67E6046A3}">
            <x14:iconSet iconSet="3Symbols" showValue="0" custom="1">
              <x14:cfvo type="percent">
                <xm:f>0</xm:f>
              </x14:cfvo>
              <x14:cfvo type="num" gte="0">
                <xm:f>0</xm:f>
              </x14:cfvo>
              <x14:cfvo type="num" gte="0">
                <xm:f>0</xm:f>
              </x14:cfvo>
              <x14:cfIcon iconSet="5Quarters" iconId="0"/>
              <x14:cfIcon iconSet="5Quarters" iconId="0"/>
              <x14:cfIcon iconSet="3Symbols" iconId="1"/>
            </x14:iconSet>
          </x14:cfRule>
          <xm:sqref>G60:G66</xm:sqref>
        </x14:conditionalFormatting>
      </x14:conditionalFormattings>
    </ext>
    <ext xmlns:x14="http://schemas.microsoft.com/office/spreadsheetml/2009/9/main" uri="{A8765BA9-456A-4dab-B4F3-ACF838C121DE}">
      <x14:slicerList>
        <x14:slicer r:id="rId4"/>
      </x14:slicerList>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6C959-7720-4CCE-AC12-F5386022178B}">
  <sheetPr codeName="Sheet14">
    <pageSetUpPr fitToPage="1"/>
  </sheetPr>
  <dimension ref="A1:AB78"/>
  <sheetViews>
    <sheetView showGridLines="0" topLeftCell="A41" zoomScale="40" zoomScaleNormal="40" zoomScaleSheetLayoutView="30" workbookViewId="0"/>
  </sheetViews>
  <sheetFormatPr defaultColWidth="0" defaultRowHeight="14.4" zeroHeight="1"/>
  <cols>
    <col min="1" max="1" width="44.33203125" style="75" customWidth="1"/>
    <col min="2" max="2" width="4.88671875" customWidth="1"/>
    <col min="3" max="3" width="4.21875" customWidth="1"/>
    <col min="4" max="4" width="2.44140625" customWidth="1"/>
    <col min="5" max="5" width="5.77734375" customWidth="1"/>
    <col min="6" max="6" width="75.88671875" customWidth="1"/>
    <col min="7" max="7" width="11.109375" customWidth="1"/>
    <col min="8" max="8" width="12.77734375" bestFit="1" customWidth="1"/>
    <col min="9" max="10" width="3.21875" customWidth="1"/>
    <col min="11" max="11" width="5.88671875" customWidth="1"/>
    <col min="12" max="12" width="75.77734375" customWidth="1"/>
    <col min="13" max="13" width="11.6640625" customWidth="1"/>
    <col min="14" max="14" width="11.5546875" customWidth="1"/>
    <col min="15" max="15" width="4" customWidth="1"/>
    <col min="16" max="16" width="3.21875" customWidth="1"/>
    <col min="17" max="17" width="6.33203125" customWidth="1"/>
    <col min="18" max="18" width="75.77734375" customWidth="1"/>
    <col min="19" max="20" width="12.109375" customWidth="1"/>
    <col min="21" max="21" width="4.5546875" customWidth="1"/>
    <col min="22" max="22" width="10" customWidth="1"/>
    <col min="23" max="23" width="75.33203125" customWidth="1"/>
    <col min="24" max="26" width="11.77734375" customWidth="1"/>
    <col min="27" max="27" width="3.6640625" customWidth="1"/>
    <col min="28" max="28" width="1.77734375" customWidth="1"/>
    <col min="29" max="16384" width="8.77734375" hidden="1"/>
  </cols>
  <sheetData>
    <row r="1" spans="4:27"/>
    <row r="2" spans="4:27" ht="195" customHeight="1">
      <c r="D2" s="206" t="str">
        <f>"SADC Code of Conduct on Child Labour"&amp;CHAR(10)&amp;"Score Card for SADC"&amp;
CHAR(10) &amp;"2022 - 2023"</f>
        <v>SADC Code of Conduct on Child Labour
Score Card for SADC
2022 - 2023</v>
      </c>
      <c r="E2" s="207"/>
      <c r="F2" s="207"/>
      <c r="G2" s="207"/>
      <c r="H2" s="207"/>
      <c r="I2" s="207"/>
      <c r="J2" s="207"/>
      <c r="K2" s="207"/>
      <c r="L2" s="207"/>
      <c r="M2" s="207"/>
      <c r="N2" s="207"/>
      <c r="O2" s="207"/>
      <c r="P2" s="207"/>
      <c r="Q2" s="207"/>
      <c r="R2" s="207"/>
      <c r="S2" s="207"/>
      <c r="T2" s="207"/>
      <c r="U2" s="207"/>
      <c r="V2" s="207"/>
      <c r="W2" s="207"/>
      <c r="X2" s="207"/>
      <c r="Y2" s="207"/>
      <c r="Z2" s="207"/>
      <c r="AA2" s="208"/>
    </row>
    <row r="3" spans="4:27" ht="46.2">
      <c r="W3" s="110" t="str">
        <f>'Highlights box'!A58</f>
        <v>To Print press Control and P</v>
      </c>
    </row>
    <row r="4" spans="4:27"/>
    <row r="5" spans="4:27"/>
    <row r="6" spans="4:27" ht="91.8">
      <c r="F6" s="108" cm="1">
        <f t="array" ref="F6">LOOKUP(2,1/(Clean_data[Number]=17)/(Clean_data[Attribute]="Percentage"),(Clean_data[Value]))</f>
        <v>0.67500000000000004</v>
      </c>
      <c r="L6" s="109" t="str" cm="1">
        <f t="array" ref="L6">(IFERROR(LOOKUP(2,1/(Clean_data[Number]=17)/(Clean_data[Attribute]="Total rate of child labour"),(Clean_data[Value])),"No data")&amp;"%")</f>
        <v>20.7%</v>
      </c>
      <c r="R6" s="106" cm="1">
        <f t="array" ref="R6">IFERROR(LOOKUP(2,1/(Clean_data[Number]=17)/(Clean_data[Attribute]="Minimum Age for employment9"),(Clean_data[Value])),"No data")</f>
        <v>15</v>
      </c>
      <c r="W6" s="141" t="str" cm="1">
        <f t="array" ref="W6">IFERROR(IF(LOOKUP(2,1/(Clean_data[Number]=17)/(Clean_data[Attribute]="Aligned with age of compulsory education"),(Clean_data[Value]))=1,"Yes","No"),"73% of MS")</f>
        <v>73% of MS</v>
      </c>
    </row>
    <row r="7" spans="4:27" ht="62.4">
      <c r="F7" s="107" t="str">
        <f>'Highlights box'!A55</f>
        <v>Level of alignment with the SADC Code of Conduct on Child Labour</v>
      </c>
      <c r="L7" s="107" t="str">
        <f>'Highlights box'!A59</f>
        <v>Total rate of child labour</v>
      </c>
      <c r="R7" s="107" t="str">
        <f>'Highlights box'!A54</f>
        <v>Minimum Age for employment</v>
      </c>
      <c r="W7" s="107" t="str">
        <f>'Highlights box'!A52</f>
        <v>Aligned with age of compulsory education</v>
      </c>
    </row>
    <row r="8" spans="4:27"/>
    <row r="9" spans="4:27"/>
    <row r="10" spans="4:27"/>
    <row r="11" spans="4:27"/>
    <row r="12" spans="4:27"/>
    <row r="13" spans="4:27"/>
    <row r="14" spans="4:27" ht="33.6">
      <c r="D14" s="112"/>
      <c r="E14" s="111"/>
      <c r="F14" s="111" t="str">
        <f>'Highlights box'!A53</f>
        <v>Key Milestones</v>
      </c>
      <c r="G14" s="111"/>
      <c r="H14" s="111"/>
      <c r="I14" s="111"/>
      <c r="J14" s="111"/>
      <c r="K14" s="111"/>
      <c r="L14" s="111"/>
      <c r="M14" s="111"/>
      <c r="N14" s="111"/>
      <c r="O14" s="111"/>
      <c r="P14" s="111"/>
      <c r="Q14" s="111"/>
      <c r="R14" s="111"/>
      <c r="S14" s="111"/>
      <c r="T14" s="111"/>
      <c r="U14" s="111"/>
      <c r="V14" s="111"/>
      <c r="W14" s="111"/>
      <c r="X14" s="111"/>
      <c r="Y14" s="111"/>
      <c r="Z14" s="111"/>
      <c r="AA14" s="112"/>
    </row>
    <row r="15" spans="4:27">
      <c r="D15" s="112"/>
      <c r="AA15" s="112"/>
    </row>
    <row r="16" spans="4:27">
      <c r="D16" s="112"/>
      <c r="AA16" s="112"/>
    </row>
    <row r="17" spans="4:27" ht="29.55" customHeight="1">
      <c r="D17" s="112"/>
      <c r="Y17" s="210" t="str">
        <f>'SADC comparison'!M2</f>
        <v>0%
SADC AVG</v>
      </c>
      <c r="Z17" s="210"/>
      <c r="AA17" s="112"/>
    </row>
    <row r="18" spans="4:27" ht="29.55" customHeight="1">
      <c r="D18" s="112"/>
      <c r="Y18" s="210"/>
      <c r="Z18" s="210"/>
      <c r="AA18" s="112"/>
    </row>
    <row r="19" spans="4:27" ht="29.55" customHeight="1">
      <c r="D19" s="112"/>
      <c r="AA19" s="112"/>
    </row>
    <row r="20" spans="4:27" ht="29.55" customHeight="1">
      <c r="D20" s="112"/>
      <c r="AA20" s="112"/>
    </row>
    <row r="21" spans="4:27" ht="29.55" customHeight="1">
      <c r="D21" s="112"/>
      <c r="AA21" s="112"/>
    </row>
    <row r="22" spans="4:27" ht="29.55" customHeight="1">
      <c r="D22" s="112"/>
      <c r="AA22" s="112"/>
    </row>
    <row r="23" spans="4:27" ht="29.55" customHeight="1">
      <c r="D23" s="112"/>
      <c r="AA23" s="112"/>
    </row>
    <row r="24" spans="4:27" ht="29.55" customHeight="1">
      <c r="D24" s="112"/>
      <c r="AA24" s="112"/>
    </row>
    <row r="25" spans="4:27" ht="29.55" customHeight="1">
      <c r="D25" s="112"/>
      <c r="L25" s="181" t="str">
        <f>IF('SADC comparison'!L2=0,'Comparitive data'!B659,"")</f>
        <v>Select a theme to show results</v>
      </c>
      <c r="AA25" s="112"/>
    </row>
    <row r="26" spans="4:27" ht="29.55" customHeight="1">
      <c r="D26" s="112"/>
      <c r="AA26" s="112"/>
    </row>
    <row r="27" spans="4:27" ht="29.55" customHeight="1">
      <c r="D27" s="112"/>
      <c r="AA27" s="112"/>
    </row>
    <row r="28" spans="4:27" ht="29.55" customHeight="1">
      <c r="D28" s="112"/>
      <c r="AA28" s="112"/>
    </row>
    <row r="29" spans="4:27" ht="29.55" customHeight="1">
      <c r="D29" s="112"/>
      <c r="AA29" s="112"/>
    </row>
    <row r="30" spans="4:27" ht="29.55" customHeight="1">
      <c r="D30" s="112"/>
      <c r="AA30" s="112"/>
    </row>
    <row r="31" spans="4:27" ht="29.55" customHeight="1">
      <c r="D31" s="112"/>
      <c r="AA31" s="112"/>
    </row>
    <row r="32" spans="4:27" ht="29.55" customHeight="1">
      <c r="D32" s="112"/>
      <c r="AA32" s="112"/>
    </row>
    <row r="33" spans="1:27" ht="29.55" customHeight="1">
      <c r="D33" s="112"/>
      <c r="AA33" s="112"/>
    </row>
    <row r="34" spans="1:27" ht="29.55" customHeight="1">
      <c r="D34" s="112"/>
      <c r="AA34" s="112"/>
    </row>
    <row r="35" spans="1:27" ht="29.55" customHeight="1">
      <c r="D35" s="112"/>
      <c r="AA35" s="112"/>
    </row>
    <row r="36" spans="1:27" ht="29.55" customHeight="1">
      <c r="D36" s="112"/>
      <c r="AA36" s="112"/>
    </row>
    <row r="37" spans="1:27" ht="29.55" customHeight="1">
      <c r="D37" s="112"/>
      <c r="AA37" s="112"/>
    </row>
    <row r="38" spans="1:27" ht="29.55" customHeight="1">
      <c r="D38" s="112"/>
      <c r="AA38" s="112"/>
    </row>
    <row r="39" spans="1:27" ht="23.4">
      <c r="D39" s="112"/>
      <c r="G39" s="209" t="str">
        <f>'SADC comparison'!C81</f>
        <v/>
      </c>
      <c r="H39" s="209"/>
      <c r="I39" s="209"/>
      <c r="J39" s="209"/>
      <c r="K39" s="209"/>
      <c r="L39" s="209"/>
      <c r="M39" s="209"/>
      <c r="N39" s="209"/>
      <c r="O39" s="209"/>
      <c r="P39" s="209"/>
      <c r="Q39" s="209"/>
      <c r="R39" s="209"/>
      <c r="S39" s="209"/>
      <c r="T39" s="209"/>
      <c r="U39" s="209"/>
      <c r="V39" s="209"/>
      <c r="W39" s="209"/>
      <c r="X39" s="209"/>
      <c r="Y39" s="209"/>
      <c r="AA39" s="112"/>
    </row>
    <row r="40" spans="1:27" ht="195.45" customHeight="1">
      <c r="D40" s="112"/>
      <c r="F40" s="199" t="str">
        <f>Narratives!D54</f>
        <v>Member States have achieved a collective alignment rate with the Code of Conduct of 68,8%. This is largely attributed to the existence of National Action Plans (NAPs) or other similar strategies to eliminate child labour. Nevertheless, the actual implementation of the Code requires greater attention, especially regarding the enforcement of legislation and the financing of required interventions by governments. In addition, Member States need to improve data collection to inform policy interventions on child labour and enhance advocacy and public awareness. The share of children aged 5-17 years in child labour ranges from South Africa (5%) to Lesotho (31.9%).</v>
      </c>
      <c r="G40" s="199"/>
      <c r="H40" s="199"/>
      <c r="I40" s="199"/>
      <c r="J40" s="199"/>
      <c r="K40" s="199"/>
      <c r="L40" s="199"/>
      <c r="M40" s="199"/>
      <c r="N40" s="199"/>
      <c r="O40" s="199"/>
      <c r="P40" s="199"/>
      <c r="Q40" s="199"/>
      <c r="R40" s="199"/>
      <c r="S40" s="199"/>
      <c r="T40" s="199"/>
      <c r="U40" s="199"/>
      <c r="V40" s="199"/>
      <c r="W40" s="199"/>
      <c r="X40" s="199"/>
      <c r="Y40" s="199"/>
      <c r="Z40" s="199"/>
      <c r="AA40" s="112"/>
    </row>
    <row r="41" spans="1:27" ht="69" customHeight="1">
      <c r="D41" s="112"/>
      <c r="E41" s="191" t="str">
        <f>'Highlights box'!A57</f>
        <v>Present Picture</v>
      </c>
      <c r="F41" s="191"/>
      <c r="G41" s="191"/>
      <c r="H41" s="191"/>
      <c r="I41" s="191"/>
      <c r="J41" s="113"/>
      <c r="K41" s="192" t="str">
        <f>'Highlights box'!A56</f>
        <v>Policies or framework or initiatives that address child labour</v>
      </c>
      <c r="L41" s="192"/>
      <c r="M41" s="192"/>
      <c r="N41" s="192"/>
      <c r="O41" s="192"/>
      <c r="P41" s="113"/>
      <c r="Q41" s="192" t="str">
        <f>'Highlights box'!A51</f>
        <v>Actions</v>
      </c>
      <c r="R41" s="192"/>
      <c r="S41" s="192"/>
      <c r="T41" s="192"/>
      <c r="U41" s="192"/>
      <c r="V41" s="192"/>
      <c r="W41" s="192"/>
      <c r="X41" s="192"/>
      <c r="Y41" s="192"/>
      <c r="Z41" s="192"/>
      <c r="AA41" s="112"/>
    </row>
    <row r="42" spans="1:27" s="76" customFormat="1" ht="91.8">
      <c r="A42" s="75"/>
      <c r="D42" s="134"/>
      <c r="F42" s="136" t="str" cm="1">
        <f t="array" ref="F42">(IFERROR(LOOKUP(2,1/(Clean_data[Number]=17)/(Clean_data[Attribute]="Total rate of child labour"),(Clean_data[Value])),"No data")&amp;"%")</f>
        <v>20.7%</v>
      </c>
      <c r="J42" s="135"/>
      <c r="L42" s="196" t="str">
        <f>'Country Score Card'!L39</f>
        <v>National action plans</v>
      </c>
      <c r="M42" s="196"/>
      <c r="P42" s="135"/>
      <c r="R42" s="196" t="str">
        <f>'Country Score Card'!R39</f>
        <v>Institutional Coordinating Mechanism</v>
      </c>
      <c r="S42" s="196"/>
      <c r="W42" s="196" t="str">
        <f>'Country Score Card'!W39</f>
        <v>Budget allocation</v>
      </c>
      <c r="X42" s="196"/>
      <c r="AA42" s="134"/>
    </row>
    <row r="43" spans="1:27" s="76" customFormat="1" ht="54.45" customHeight="1">
      <c r="A43" s="75"/>
      <c r="D43" s="134"/>
      <c r="F43" s="115" t="str">
        <f>'Highlights box'!A59</f>
        <v>Total rate of child labour</v>
      </c>
      <c r="J43" s="135"/>
      <c r="L43" s="145" t="str">
        <f>'Country Score Card'!L40</f>
        <v>National Action Plan / Strategic Plan in place</v>
      </c>
      <c r="M43" s="137">
        <v>0.73</v>
      </c>
      <c r="P43" s="135"/>
      <c r="R43" s="140" t="str">
        <f>'Country Score Card'!R40</f>
        <v>Institutional Coordinating Mechanism in place</v>
      </c>
      <c r="S43" s="137">
        <v>0.93333333333333335</v>
      </c>
      <c r="W43" s="145" t="str">
        <f>'Country Score Card'!W40</f>
        <v>Dedicated budget for child labour</v>
      </c>
      <c r="X43" s="137">
        <v>0.4</v>
      </c>
      <c r="AA43" s="134"/>
    </row>
    <row r="44" spans="1:27" s="76" customFormat="1" ht="54.45" customHeight="1">
      <c r="A44" s="75"/>
      <c r="D44" s="134"/>
      <c r="J44" s="135"/>
      <c r="L44" s="145" t="str">
        <f>'Country Score Card'!L41</f>
        <v>Gender responsive NAP</v>
      </c>
      <c r="M44" s="137">
        <v>0.73</v>
      </c>
      <c r="P44" s="135"/>
      <c r="R44" s="145" t="str">
        <f>'Country Score Card'!R41</f>
        <v>Mechanism to detect, stop and punish child labour</v>
      </c>
      <c r="S44" s="137">
        <v>1</v>
      </c>
      <c r="W44" s="145" t="str">
        <f>'Country Score Card'!W41</f>
        <v>Adequate overall budget</v>
      </c>
      <c r="X44" s="137">
        <v>0.4</v>
      </c>
      <c r="AA44" s="134"/>
    </row>
    <row r="45" spans="1:27" s="76" customFormat="1" ht="54.45" customHeight="1">
      <c r="A45" s="75"/>
      <c r="D45" s="134"/>
      <c r="J45" s="135"/>
      <c r="L45" s="145" t="str">
        <f>'Country Score Card'!L42</f>
        <v>NAP alignment to Durban Call to action</v>
      </c>
      <c r="M45" s="137">
        <v>0.73</v>
      </c>
      <c r="P45" s="135"/>
      <c r="R45" s="145" t="str">
        <f>'Country Score Card'!R42</f>
        <v>Mechanism to remove and shelter children in need</v>
      </c>
      <c r="S45" s="137">
        <v>0.93333333333333335</v>
      </c>
      <c r="W45" s="145" t="str">
        <f>'Country Score Card'!W42</f>
        <v>Adequate budget for labour inspectors</v>
      </c>
      <c r="X45" s="137">
        <v>0.13</v>
      </c>
      <c r="AA45" s="134"/>
    </row>
    <row r="46" spans="1:27" s="76" customFormat="1" ht="54.45" customHeight="1">
      <c r="A46" s="75"/>
      <c r="D46" s="134"/>
      <c r="J46" s="135"/>
      <c r="L46" s="145" t="str">
        <f>'Country Score Card'!L43</f>
        <v>NAP includes person living with disabilities</v>
      </c>
      <c r="M46" s="137">
        <v>0.73</v>
      </c>
      <c r="P46" s="135"/>
      <c r="W46" s="145" t="str">
        <f>'Country Score Card'!W43</f>
        <v>Adequate budget for law enforcement and prosecution</v>
      </c>
      <c r="X46" s="137">
        <v>0.4</v>
      </c>
      <c r="AA46" s="134"/>
    </row>
    <row r="47" spans="1:27" s="76" customFormat="1" ht="96.45" customHeight="1">
      <c r="A47" s="75"/>
      <c r="D47" s="134"/>
      <c r="J47" s="135"/>
      <c r="L47" s="140"/>
      <c r="P47" s="135"/>
      <c r="R47" s="196" t="str">
        <f>'Country Score Card'!R46</f>
        <v>Ratification of ILO Conventions</v>
      </c>
      <c r="S47" s="196"/>
      <c r="W47" s="145" t="str">
        <f>'Country Score Card'!W44</f>
        <v>Adequate budget for social protection</v>
      </c>
      <c r="X47" s="137">
        <v>0.4</v>
      </c>
      <c r="AA47" s="134"/>
    </row>
    <row r="48" spans="1:27" s="76" customFormat="1" ht="70.05" customHeight="1">
      <c r="A48" s="75"/>
      <c r="D48" s="134"/>
      <c r="J48" s="135"/>
      <c r="L48" s="196" t="str">
        <f>'Country Score Card'!L46</f>
        <v>NAP alignment to Durban Call to action</v>
      </c>
      <c r="M48" s="196"/>
      <c r="P48" s="135"/>
      <c r="R48" s="145" t="str">
        <f>'Country Score Card'!R47</f>
        <v>Domestic Workers (189)</v>
      </c>
      <c r="S48" s="137">
        <v>0.27</v>
      </c>
      <c r="AA48" s="134"/>
    </row>
    <row r="49" spans="1:27" s="76" customFormat="1" ht="64.05" customHeight="1">
      <c r="A49" s="75"/>
      <c r="D49" s="134"/>
      <c r="J49" s="135"/>
      <c r="L49" s="145" t="str">
        <f>'Country Score Card'!L47</f>
        <v>Achieving universal access to social protection</v>
      </c>
      <c r="M49" s="137">
        <v>0.67</v>
      </c>
      <c r="P49" s="135"/>
      <c r="R49" s="145" t="str">
        <f>'Country Score Card'!R48</f>
        <v>Labour inspection - Agriculture (129)</v>
      </c>
      <c r="S49" s="137">
        <v>0.33</v>
      </c>
      <c r="W49" s="196" t="str">
        <f>'Country Score Card'!W46</f>
        <v>Adoption of prohibition of hazardous work</v>
      </c>
      <c r="X49" s="196"/>
      <c r="AA49" s="134"/>
    </row>
    <row r="50" spans="1:27" s="76" customFormat="1" ht="40.049999999999997" customHeight="1">
      <c r="A50" s="75"/>
      <c r="D50" s="134"/>
      <c r="J50" s="135"/>
      <c r="L50" s="145" t="str">
        <f>'Country Score Card'!L48</f>
        <v>Developing data-driven policy and programmatic responses</v>
      </c>
      <c r="M50" s="137">
        <v>0.67</v>
      </c>
      <c r="P50" s="135"/>
      <c r="R50" s="145" t="str">
        <f>'Country Score Card'!R49</f>
        <v>Labour inspection (81)</v>
      </c>
      <c r="S50" s="137">
        <v>1</v>
      </c>
      <c r="W50" s="202" t="str">
        <f>'Country Score Card'!W47</f>
        <v>Country adopted list of hazardous occupations or activities prohibited for children</v>
      </c>
      <c r="X50" s="205">
        <v>1</v>
      </c>
      <c r="AA50" s="134"/>
    </row>
    <row r="51" spans="1:27" s="76" customFormat="1" ht="40.049999999999997" customHeight="1">
      <c r="A51" s="75"/>
      <c r="D51" s="134"/>
      <c r="J51" s="135"/>
      <c r="L51" s="145" t="str">
        <f>'Country Score Card'!L49</f>
        <v>Ending child labour in agriculture</v>
      </c>
      <c r="M51" s="137">
        <v>0.73</v>
      </c>
      <c r="P51" s="135"/>
      <c r="R51" s="145" t="str">
        <f>'Country Score Card'!R50</f>
        <v>Minimum Age (138)</v>
      </c>
      <c r="S51" s="137">
        <v>1</v>
      </c>
      <c r="W51" s="202"/>
      <c r="X51" s="205"/>
      <c r="AA51" s="134"/>
    </row>
    <row r="52" spans="1:27" s="76" customFormat="1" ht="55.05" customHeight="1">
      <c r="A52" s="75"/>
      <c r="D52" s="134"/>
      <c r="J52" s="135"/>
      <c r="L52" s="145" t="str">
        <f>'Country Score Card'!L50</f>
        <v>Increasing financing and international cooperation</v>
      </c>
      <c r="M52" s="137">
        <v>0.67</v>
      </c>
      <c r="P52" s="135"/>
      <c r="R52" s="145" t="str">
        <f>'Country Score Card'!R51</f>
        <v>Occupational health and safety (155)</v>
      </c>
      <c r="S52" s="137">
        <v>0.53</v>
      </c>
      <c r="W52" s="204" t="str">
        <f>'Country Score Card'!W48</f>
        <v>Difficult conditions such as long hours or during the night or work where the child is unreasonably confined to the premises of the employer</v>
      </c>
      <c r="X52" s="205">
        <v>0.93333333333333335</v>
      </c>
      <c r="AA52" s="134"/>
    </row>
    <row r="53" spans="1:27" s="76" customFormat="1" ht="37.049999999999997" customHeight="1">
      <c r="A53" s="75"/>
      <c r="D53" s="134"/>
      <c r="F53" s="196" t="str">
        <f>'Country Score Card'!F51</f>
        <v>Legislation and Enforcement</v>
      </c>
      <c r="G53" s="196"/>
      <c r="J53" s="135"/>
      <c r="L53" s="145" t="str">
        <f>'Country Score Card'!L51</f>
        <v>Making decent work a reality for all</v>
      </c>
      <c r="M53" s="137">
        <v>0.73</v>
      </c>
      <c r="P53" s="135"/>
      <c r="R53" s="145" t="str">
        <f>'Country Score Card'!R52</f>
        <v>Safety and health in agriculture (184)</v>
      </c>
      <c r="S53" s="137">
        <v>7.0000000000000007E-2</v>
      </c>
      <c r="W53" s="204"/>
      <c r="X53" s="205"/>
      <c r="AA53" s="134"/>
    </row>
    <row r="54" spans="1:27" s="76" customFormat="1" ht="53.55" customHeight="1">
      <c r="A54" s="75"/>
      <c r="D54" s="134"/>
      <c r="F54" s="140" t="str">
        <f>'Country Score Card'!F52</f>
        <v>Regular labour inspections completed focused on child labour</v>
      </c>
      <c r="G54" s="148">
        <v>1</v>
      </c>
      <c r="J54" s="135"/>
      <c r="L54" s="145" t="str">
        <f>'Country Score Card'!L52</f>
        <v>Realizing children’s right to education</v>
      </c>
      <c r="M54" s="137">
        <v>0.73</v>
      </c>
      <c r="P54" s="135"/>
      <c r="R54" s="145" t="str">
        <f>'Country Score Card'!R53</f>
        <v>Worst forms of child labour (182)</v>
      </c>
      <c r="S54" s="137">
        <v>1</v>
      </c>
      <c r="W54" s="202" t="str">
        <f>'Country Score Card'!W50</f>
        <v>Work in an unhealthy environment which may, for example, hazardous substances, temperatures, noise levels, or vibrations</v>
      </c>
      <c r="X54" s="205">
        <v>1</v>
      </c>
      <c r="AA54" s="134"/>
    </row>
    <row r="55" spans="1:27" s="76" customFormat="1" ht="46.95" customHeight="1">
      <c r="A55" s="75"/>
      <c r="D55" s="134"/>
      <c r="F55" s="140" t="str">
        <f>'Country Score Card'!F53</f>
        <v>National target for number of child labourers to be reached through inspection</v>
      </c>
      <c r="G55" s="148">
        <v>0.4</v>
      </c>
      <c r="J55" s="135"/>
      <c r="P55" s="135"/>
      <c r="R55" s="140" t="str">
        <f>'Country Score Card'!R54</f>
        <v>Non-Listing/Appearance before Committee on Application of Standards in relation to Con 138 or 182</v>
      </c>
      <c r="S55" s="137">
        <v>0.93</v>
      </c>
      <c r="W55" s="202"/>
      <c r="X55" s="205"/>
      <c r="AA55" s="134"/>
    </row>
    <row r="56" spans="1:27" s="76" customFormat="1" ht="61.05" customHeight="1">
      <c r="A56" s="75"/>
      <c r="D56" s="134"/>
      <c r="F56" s="140" t="str">
        <f>'Country Score Card'!F54</f>
        <v>Penalties for individuals or entities engaged in child labour</v>
      </c>
      <c r="G56" s="148">
        <v>0.93</v>
      </c>
      <c r="J56" s="135"/>
      <c r="L56" s="196" t="str">
        <f>'Country Score Card'!L54</f>
        <v>Global alliances</v>
      </c>
      <c r="M56" s="196"/>
      <c r="P56" s="135"/>
      <c r="W56" s="145" t="str">
        <f>'Country Score Card'!W52</f>
        <v>Work underground, under water, at dangerous heights or in confined spaces</v>
      </c>
      <c r="X56" s="146">
        <v>0.93333333333333335</v>
      </c>
      <c r="AA56" s="134"/>
    </row>
    <row r="57" spans="1:27" s="76" customFormat="1" ht="61.95" customHeight="1">
      <c r="A57" s="75"/>
      <c r="D57" s="134"/>
      <c r="F57" s="140" t="str">
        <f>'Country Score Card'!F55</f>
        <v>Penalties for individuals or entities engaged in the worst forms of child labour</v>
      </c>
      <c r="G57" s="148">
        <v>0.93</v>
      </c>
      <c r="J57" s="135"/>
      <c r="L57" s="140" t="str">
        <f>'Country Score Card'!L55</f>
        <v>Advocate for Global Compact</v>
      </c>
      <c r="M57" s="137">
        <v>0.93</v>
      </c>
      <c r="P57" s="135"/>
      <c r="R57" s="196" t="str">
        <f>'Country Score Card'!R56</f>
        <v>Data Collection and Monitoring</v>
      </c>
      <c r="S57" s="196"/>
      <c r="W57" s="145" t="str">
        <f>'Country Score Card'!W53</f>
        <v>Work which exposes children to physical, psychological or sexual abuse</v>
      </c>
      <c r="X57" s="146">
        <v>0.93333333333333335</v>
      </c>
      <c r="AA57" s="134"/>
    </row>
    <row r="58" spans="1:27" s="76" customFormat="1" ht="70.2">
      <c r="A58" s="75"/>
      <c r="D58" s="134"/>
      <c r="F58" s="132" t="str">
        <f>'Country Score Card'!F56</f>
        <v>Cases prosecuted within the last two years</v>
      </c>
      <c r="G58" s="147">
        <v>0.33</v>
      </c>
      <c r="J58" s="135"/>
      <c r="L58" s="140" t="str">
        <f>'Country Score Card'!L56</f>
        <v>Country is part of global alliance partnerships</v>
      </c>
      <c r="M58" s="137">
        <v>0.67</v>
      </c>
      <c r="P58" s="135"/>
      <c r="R58" s="145" t="str">
        <f>'Country Score Card'!R57</f>
        <v>Evaluation of the national efforts in last 2 years</v>
      </c>
      <c r="S58" s="137">
        <v>0.4</v>
      </c>
      <c r="W58" s="140" t="str">
        <f>'Country Score Card'!W54</f>
        <v>Work with dangerous machinery, equipment and tools, or which involves the manual handling or transport of heavy loads</v>
      </c>
      <c r="X58" s="146">
        <v>0.93333333333333335</v>
      </c>
      <c r="AA58" s="134"/>
    </row>
    <row r="59" spans="1:27" s="76" customFormat="1" ht="43.95" customHeight="1">
      <c r="A59" s="75"/>
      <c r="D59" s="134"/>
      <c r="J59" s="135"/>
      <c r="P59" s="135"/>
      <c r="R59" s="145" t="str">
        <f>'Country Score Card'!R58</f>
        <v>Monitoring system that collects sex, age and disability disaggregated data</v>
      </c>
      <c r="S59" s="137">
        <v>0.67</v>
      </c>
      <c r="AA59" s="134"/>
    </row>
    <row r="60" spans="1:27" s="76" customFormat="1" ht="54.45" customHeight="1">
      <c r="A60" s="75"/>
      <c r="D60" s="134"/>
      <c r="J60" s="135"/>
      <c r="P60" s="135"/>
      <c r="R60" s="140" t="str">
        <f>'Country Score Card'!R59</f>
        <v>Research within the last 2 years</v>
      </c>
      <c r="S60" s="137">
        <v>0.6</v>
      </c>
      <c r="AA60" s="134"/>
    </row>
    <row r="61" spans="1:27" s="76" customFormat="1">
      <c r="A61" s="75"/>
      <c r="D61" s="134"/>
      <c r="J61" s="135"/>
      <c r="P61" s="135"/>
      <c r="AA61" s="134"/>
    </row>
    <row r="62" spans="1:27" s="76" customFormat="1">
      <c r="A62" s="75"/>
      <c r="D62" s="134"/>
      <c r="J62" s="135"/>
      <c r="P62" s="135"/>
      <c r="AA62" s="134"/>
    </row>
    <row r="63" spans="1:27" s="76" customFormat="1" ht="33.6">
      <c r="A63" s="75"/>
      <c r="D63" s="134"/>
      <c r="F63" s="196" t="str">
        <f>'Country Score Card'!F59</f>
        <v>Which sectors have the highest rates</v>
      </c>
      <c r="G63" s="196"/>
      <c r="J63" s="135"/>
      <c r="L63" s="196" t="str">
        <f>'Country Score Card'!L59</f>
        <v>Eradication of CL Mainstreamed Policies</v>
      </c>
      <c r="M63" s="196"/>
      <c r="P63" s="135"/>
      <c r="R63" s="196" t="str">
        <f>'Country Score Card'!R61</f>
        <v>Education and skills training </v>
      </c>
      <c r="S63" s="196"/>
      <c r="W63" s="196" t="str">
        <f>'Country Score Card'!W58</f>
        <v>Social Protection</v>
      </c>
      <c r="X63" s="196"/>
      <c r="AA63" s="134"/>
    </row>
    <row r="64" spans="1:27" s="76" customFormat="1" ht="46.8">
      <c r="A64" s="75"/>
      <c r="D64" s="134"/>
      <c r="F64" s="140" t="str">
        <f>'Country Score Card'!F60</f>
        <v>Agriculture</v>
      </c>
      <c r="G64" s="148">
        <v>0.8666666666666667</v>
      </c>
      <c r="J64" s="135"/>
      <c r="L64" s="140" t="str">
        <f>'Country Score Card'!L60</f>
        <v>Agriculture</v>
      </c>
      <c r="M64" s="148">
        <v>0.8</v>
      </c>
      <c r="P64" s="135"/>
      <c r="R64" s="140" t="str">
        <f>'Country Score Card'!R62</f>
        <v>Child labour included in the curriculum</v>
      </c>
      <c r="S64" s="138">
        <v>0.67</v>
      </c>
      <c r="W64" s="140" t="str">
        <f>'Country Score Card'!W59</f>
        <v>School feeding schemes/cash transfers as part of social protection</v>
      </c>
      <c r="X64" s="138">
        <v>1</v>
      </c>
      <c r="AA64" s="134"/>
    </row>
    <row r="65" spans="1:27" s="76" customFormat="1" ht="45.45" customHeight="1">
      <c r="A65" s="75"/>
      <c r="D65" s="134"/>
      <c r="F65" s="140" t="str">
        <f>'Country Score Card'!F61</f>
        <v>Construction</v>
      </c>
      <c r="G65" s="148">
        <v>6.6666666666666666E-2</v>
      </c>
      <c r="J65" s="135"/>
      <c r="L65" s="140" t="str">
        <f>'Country Score Card'!L61</f>
        <v>Construction</v>
      </c>
      <c r="M65" s="148">
        <v>0.6</v>
      </c>
      <c r="P65" s="135"/>
      <c r="R65" s="140" t="str">
        <f>'Country Score Card'!R63</f>
        <v>Subsidised basic education and training for children</v>
      </c>
      <c r="S65" s="138">
        <v>1</v>
      </c>
      <c r="W65" s="140" t="str">
        <f>'Country Score Card'!W60</f>
        <v>Social protection programmes in place</v>
      </c>
      <c r="X65" s="138">
        <v>0.93</v>
      </c>
      <c r="AA65" s="134"/>
    </row>
    <row r="66" spans="1:27" s="76" customFormat="1" ht="32.549999999999997" customHeight="1">
      <c r="A66" s="75"/>
      <c r="D66" s="134"/>
      <c r="F66" s="140" t="str">
        <f>'Country Score Card'!F62</f>
        <v>Domestic Work</v>
      </c>
      <c r="G66" s="148">
        <v>0.6</v>
      </c>
      <c r="J66" s="135"/>
      <c r="L66" s="140" t="str">
        <f>'Country Score Card'!L62</f>
        <v>Domestic Work</v>
      </c>
      <c r="M66" s="148">
        <v>0.8</v>
      </c>
      <c r="P66" s="135"/>
      <c r="AA66" s="134"/>
    </row>
    <row r="67" spans="1:27" s="76" customFormat="1" ht="32.549999999999997" customHeight="1">
      <c r="A67" s="75"/>
      <c r="D67" s="134"/>
      <c r="F67" s="140" t="str">
        <f>'Country Score Card'!F63</f>
        <v>Informal Economy</v>
      </c>
      <c r="G67" s="148">
        <v>0.8666666666666667</v>
      </c>
      <c r="J67" s="135"/>
      <c r="L67" s="140" t="str">
        <f>'Country Score Card'!L63</f>
        <v>Informal Economy</v>
      </c>
      <c r="M67" s="148">
        <v>0.8</v>
      </c>
      <c r="P67" s="135"/>
      <c r="AA67" s="134"/>
    </row>
    <row r="68" spans="1:27" s="76" customFormat="1" ht="32.549999999999997" customHeight="1">
      <c r="A68" s="75"/>
      <c r="D68" s="134"/>
      <c r="F68" s="143" t="str">
        <f>'Country Score Card'!F64</f>
        <v>Mining</v>
      </c>
      <c r="G68" s="148">
        <v>0.4</v>
      </c>
      <c r="J68" s="135"/>
      <c r="L68" s="143" t="str">
        <f>'Country Score Card'!L64</f>
        <v>Mining</v>
      </c>
      <c r="M68" s="148">
        <v>0.66666666666666663</v>
      </c>
      <c r="P68" s="135"/>
      <c r="AA68" s="134"/>
    </row>
    <row r="69" spans="1:27" s="76" customFormat="1" ht="32.549999999999997" customHeight="1">
      <c r="A69" s="75"/>
      <c r="D69" s="134"/>
      <c r="F69" s="140" t="str">
        <f>'Country Score Card'!F65</f>
        <v>Tourism and Hospitality</v>
      </c>
      <c r="G69" s="148">
        <v>0.13333333333333333</v>
      </c>
      <c r="J69" s="135"/>
      <c r="L69" s="140" t="str">
        <f>'Country Score Card'!L65</f>
        <v>Tourism and Hospitality</v>
      </c>
      <c r="M69" s="148">
        <v>0.93333333333333335</v>
      </c>
      <c r="P69" s="135"/>
      <c r="AA69" s="134"/>
    </row>
    <row r="70" spans="1:27" s="76" customFormat="1" ht="32.549999999999997" customHeight="1">
      <c r="A70" s="75"/>
      <c r="D70" s="134"/>
      <c r="F70" s="140" t="str">
        <f>'Country Score Card'!F66</f>
        <v>Transportation</v>
      </c>
      <c r="G70" s="148">
        <v>0.13333333333333333</v>
      </c>
      <c r="J70" s="135"/>
      <c r="L70" s="140" t="str">
        <f>'Country Score Card'!L66</f>
        <v>Transportation</v>
      </c>
      <c r="M70" s="148">
        <v>0.6</v>
      </c>
      <c r="P70" s="135"/>
      <c r="AA70" s="134"/>
    </row>
    <row r="71" spans="1:27" s="76" customFormat="1" ht="32.549999999999997" customHeight="1">
      <c r="A71" s="75"/>
      <c r="D71" s="134"/>
      <c r="F71" s="140"/>
      <c r="J71" s="135"/>
      <c r="P71" s="135"/>
      <c r="AA71" s="134"/>
    </row>
    <row r="72" spans="1:27" s="76" customFormat="1">
      <c r="A72" s="75"/>
      <c r="D72" s="134"/>
      <c r="J72" s="135"/>
      <c r="P72" s="135"/>
      <c r="AA72" s="134"/>
    </row>
    <row r="73" spans="1:27" s="76" customFormat="1">
      <c r="A73" s="75"/>
      <c r="D73" s="134"/>
      <c r="J73" s="135"/>
      <c r="P73" s="135"/>
      <c r="AA73" s="134"/>
    </row>
    <row r="74" spans="1:27" s="76" customFormat="1">
      <c r="A74" s="75"/>
      <c r="D74" s="134"/>
      <c r="J74" s="135"/>
      <c r="P74" s="135"/>
      <c r="AA74" s="134"/>
    </row>
    <row r="75" spans="1:27" s="76" customFormat="1">
      <c r="A75" s="75"/>
      <c r="D75" s="134"/>
      <c r="J75" s="135"/>
      <c r="P75" s="135"/>
      <c r="AA75" s="134"/>
    </row>
    <row r="76" spans="1:27" s="76" customFormat="1">
      <c r="A76" s="75"/>
      <c r="D76" s="134"/>
      <c r="J76" s="135"/>
      <c r="P76" s="135"/>
      <c r="AA76" s="134"/>
    </row>
    <row r="77" spans="1:27" s="76" customFormat="1">
      <c r="A77" s="75"/>
      <c r="D77" s="134"/>
      <c r="J77" s="135"/>
      <c r="P77" s="135"/>
      <c r="AA77" s="134"/>
    </row>
    <row r="78" spans="1:27" s="76" customFormat="1">
      <c r="A78" s="75"/>
      <c r="D78" s="134"/>
      <c r="E78" s="112"/>
      <c r="F78" s="112"/>
      <c r="G78" s="112"/>
      <c r="H78" s="112"/>
      <c r="I78" s="112"/>
      <c r="J78" s="112"/>
      <c r="K78" s="112"/>
      <c r="L78" s="112"/>
      <c r="M78" s="112"/>
      <c r="N78" s="112"/>
      <c r="O78" s="112"/>
      <c r="P78" s="112"/>
      <c r="Q78" s="112"/>
      <c r="R78" s="112"/>
      <c r="S78" s="112"/>
      <c r="T78" s="112"/>
      <c r="U78" s="112"/>
      <c r="V78" s="112"/>
      <c r="W78" s="112"/>
      <c r="X78" s="112"/>
      <c r="Y78" s="112"/>
      <c r="Z78" s="112"/>
      <c r="AA78" s="112"/>
    </row>
  </sheetData>
  <sheetProtection algorithmName="SHA-512" hashValue="BXmfeMPa86fMwihLaAqMjFDRBJpDkZIiwjZTwcIoE0ex4INqdITudXY8zy3bNftj6b/ek5NQHZ0xnae5dwX2yA==" saltValue="UJ13OmYfV9G9/WuQwbRI3Q==" spinCount="100000" sheet="1" selectLockedCells="1" pivotTables="0" selectUnlockedCells="1"/>
  <mergeCells count="26">
    <mergeCell ref="D2:AA2"/>
    <mergeCell ref="E41:I41"/>
    <mergeCell ref="K41:O41"/>
    <mergeCell ref="Q41:Z41"/>
    <mergeCell ref="F40:Z40"/>
    <mergeCell ref="G39:Y39"/>
    <mergeCell ref="Y17:Z18"/>
    <mergeCell ref="R57:S57"/>
    <mergeCell ref="R63:S63"/>
    <mergeCell ref="F53:G53"/>
    <mergeCell ref="F63:G63"/>
    <mergeCell ref="L63:M63"/>
    <mergeCell ref="L56:M56"/>
    <mergeCell ref="W49:X49"/>
    <mergeCell ref="W50:W51"/>
    <mergeCell ref="X50:X51"/>
    <mergeCell ref="L42:M42"/>
    <mergeCell ref="R42:S42"/>
    <mergeCell ref="R47:S47"/>
    <mergeCell ref="L48:M48"/>
    <mergeCell ref="W42:X42"/>
    <mergeCell ref="W52:W53"/>
    <mergeCell ref="X52:X53"/>
    <mergeCell ref="W54:W55"/>
    <mergeCell ref="X54:X55"/>
    <mergeCell ref="W63:X63"/>
  </mergeCells>
  <conditionalFormatting sqref="G54:G58">
    <cfRule type="cellIs" dxfId="38" priority="1" operator="lessThan">
      <formula>0.33</formula>
    </cfRule>
    <cfRule type="cellIs" dxfId="37" priority="2" operator="greaterThan">
      <formula>0.66</formula>
    </cfRule>
    <cfRule type="cellIs" dxfId="36" priority="3" operator="between">
      <formula>0.66</formula>
      <formula>0.33</formula>
    </cfRule>
  </conditionalFormatting>
  <conditionalFormatting sqref="G64:G70">
    <cfRule type="cellIs" dxfId="35" priority="50" operator="lessThan">
      <formula>0.37</formula>
    </cfRule>
    <cfRule type="cellIs" dxfId="34" priority="51" operator="between">
      <formula>0.66</formula>
      <formula>0.33</formula>
    </cfRule>
    <cfRule type="cellIs" dxfId="33" priority="49" operator="greaterThan">
      <formula>0.66</formula>
    </cfRule>
  </conditionalFormatting>
  <conditionalFormatting sqref="M43:M46">
    <cfRule type="cellIs" dxfId="32" priority="37" operator="lessThan">
      <formula>0.33</formula>
    </cfRule>
    <cfRule type="cellIs" dxfId="31" priority="39" operator="between">
      <formula>0.66</formula>
      <formula>0.33</formula>
    </cfRule>
    <cfRule type="cellIs" dxfId="30" priority="38" operator="greaterThan">
      <formula>0.66</formula>
    </cfRule>
  </conditionalFormatting>
  <conditionalFormatting sqref="M49:M54">
    <cfRule type="cellIs" dxfId="29" priority="42" operator="between">
      <formula>0.66</formula>
      <formula>0.33</formula>
    </cfRule>
    <cfRule type="cellIs" dxfId="28" priority="41" operator="greaterThan">
      <formula>0.66</formula>
    </cfRule>
    <cfRule type="cellIs" dxfId="27" priority="40" operator="lessThan">
      <formula>0.33</formula>
    </cfRule>
  </conditionalFormatting>
  <conditionalFormatting sqref="M57:M58">
    <cfRule type="cellIs" dxfId="26" priority="45" operator="between">
      <formula>0.66</formula>
      <formula>0.33</formula>
    </cfRule>
    <cfRule type="cellIs" dxfId="25" priority="44" operator="greaterThan">
      <formula>0.66</formula>
    </cfRule>
    <cfRule type="cellIs" dxfId="24" priority="43" operator="lessThan">
      <formula>0.33</formula>
    </cfRule>
  </conditionalFormatting>
  <conditionalFormatting sqref="M64:M70">
    <cfRule type="cellIs" dxfId="23" priority="48" operator="between">
      <formula>0.66</formula>
      <formula>0.33</formula>
    </cfRule>
    <cfRule type="cellIs" dxfId="22" priority="47" operator="greaterThan">
      <formula>0.66</formula>
    </cfRule>
    <cfRule type="cellIs" dxfId="21" priority="46" operator="lessThan">
      <formula>0.33</formula>
    </cfRule>
  </conditionalFormatting>
  <conditionalFormatting sqref="S43:S45">
    <cfRule type="cellIs" dxfId="20" priority="4" operator="lessThan">
      <formula>0.33</formula>
    </cfRule>
    <cfRule type="cellIs" dxfId="19" priority="5" operator="greaterThan">
      <formula>0.66</formula>
    </cfRule>
    <cfRule type="cellIs" dxfId="18" priority="6" operator="between">
      <formula>0.66</formula>
      <formula>0.33</formula>
    </cfRule>
  </conditionalFormatting>
  <conditionalFormatting sqref="S48:S55">
    <cfRule type="cellIs" dxfId="17" priority="34" operator="lessThan">
      <formula>0.33</formula>
    </cfRule>
    <cfRule type="cellIs" dxfId="16" priority="35" operator="greaterThan">
      <formula>0.66</formula>
    </cfRule>
    <cfRule type="cellIs" dxfId="15" priority="36" operator="between">
      <formula>0.66</formula>
      <formula>0.33</formula>
    </cfRule>
  </conditionalFormatting>
  <conditionalFormatting sqref="S58:S60">
    <cfRule type="cellIs" dxfId="14" priority="33" operator="between">
      <formula>0.66</formula>
      <formula>0.33</formula>
    </cfRule>
    <cfRule type="cellIs" dxfId="13" priority="31" operator="lessThan">
      <formula>0.33</formula>
    </cfRule>
    <cfRule type="cellIs" dxfId="12" priority="32" operator="greaterThan">
      <formula>0.66</formula>
    </cfRule>
  </conditionalFormatting>
  <conditionalFormatting sqref="S64:S65">
    <cfRule type="cellIs" dxfId="11" priority="15" operator="between">
      <formula>0.66</formula>
      <formula>0.33</formula>
    </cfRule>
    <cfRule type="cellIs" dxfId="10" priority="14" operator="greaterThan">
      <formula>0.66</formula>
    </cfRule>
    <cfRule type="cellIs" dxfId="9" priority="13" operator="lessThan">
      <formula>0.33</formula>
    </cfRule>
  </conditionalFormatting>
  <conditionalFormatting sqref="X43:X47">
    <cfRule type="cellIs" dxfId="8" priority="27" operator="between">
      <formula>0.66</formula>
      <formula>0.33</formula>
    </cfRule>
    <cfRule type="cellIs" dxfId="7" priority="26" operator="greaterThan">
      <formula>0.66</formula>
    </cfRule>
    <cfRule type="cellIs" dxfId="6" priority="25" operator="lessThan">
      <formula>0.33</formula>
    </cfRule>
  </conditionalFormatting>
  <conditionalFormatting sqref="X50 X52 X54 X56:X58">
    <cfRule type="cellIs" dxfId="5" priority="24" operator="between">
      <formula>0.66</formula>
      <formula>0.33</formula>
    </cfRule>
    <cfRule type="cellIs" dxfId="4" priority="23" operator="greaterThan">
      <formula>0.66</formula>
    </cfRule>
    <cfRule type="cellIs" dxfId="3" priority="22" operator="lessThan">
      <formula>0.33</formula>
    </cfRule>
  </conditionalFormatting>
  <conditionalFormatting sqref="X64:X65">
    <cfRule type="cellIs" dxfId="2" priority="7" operator="lessThan">
      <formula>0.33</formula>
    </cfRule>
    <cfRule type="cellIs" dxfId="1" priority="9" operator="between">
      <formula>0.66</formula>
      <formula>0.33</formula>
    </cfRule>
    <cfRule type="cellIs" dxfId="0" priority="8" operator="greaterThan">
      <formula>0.66</formula>
    </cfRule>
  </conditionalFormatting>
  <pageMargins left="0.7" right="0.7" top="0.75" bottom="0.75" header="0.3" footer="0.3"/>
  <pageSetup paperSize="9" scale="16" orientation="portrait" r:id="rId1"/>
  <rowBreaks count="1" manualBreakCount="1">
    <brk id="80" min="2" max="27" man="1"/>
  </rowBreaks>
  <drawing r:id="rId2"/>
  <legacyDrawing r:id="rId3"/>
  <extLst>
    <ext xmlns:x14="http://schemas.microsoft.com/office/spreadsheetml/2009/9/main" uri="{A8765BA9-456A-4dab-B4F3-ACF838C121DE}">
      <x14:slicerList>
        <x14:slicer r:id="rId4"/>
      </x14:slicerList>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F666-0EC9-4C4E-951B-02F0A4C27AB3}">
  <sheetPr codeName="Sheet15"/>
  <dimension ref="A1:Q75"/>
  <sheetViews>
    <sheetView showGridLines="0" zoomScale="80" zoomScaleNormal="80" workbookViewId="0">
      <selection activeCell="F23" sqref="F23"/>
    </sheetView>
  </sheetViews>
  <sheetFormatPr defaultColWidth="8.77734375" defaultRowHeight="14.4"/>
  <cols>
    <col min="1" max="1" width="8.77734375" style="51"/>
    <col min="2" max="2" width="12.44140625" style="52" customWidth="1"/>
    <col min="3" max="3" width="14.21875" style="51" customWidth="1"/>
    <col min="4" max="5" width="8.88671875"/>
    <col min="6" max="6" width="8.77734375" style="54"/>
    <col min="7" max="7" width="14.44140625" style="54" customWidth="1"/>
    <col min="8" max="9" width="8.77734375" style="54"/>
    <col min="10" max="10" width="13.33203125" style="54" bestFit="1" customWidth="1"/>
    <col min="11" max="11" width="14" style="54" bestFit="1" customWidth="1"/>
    <col min="12" max="12" width="12.33203125" style="54" bestFit="1" customWidth="1"/>
    <col min="13" max="16" width="8.77734375" style="54"/>
    <col min="17" max="17" width="13.33203125" style="54" bestFit="1" customWidth="1"/>
    <col min="18" max="16384" width="8.77734375" style="54"/>
  </cols>
  <sheetData>
    <row r="1" spans="1:17">
      <c r="A1" s="51" t="s">
        <v>118</v>
      </c>
      <c r="B1" s="52" t="s">
        <v>34</v>
      </c>
      <c r="D1" s="53">
        <f>J4</f>
        <v>1</v>
      </c>
      <c r="E1">
        <f ca="1">OFFSET($A$1,$D$1,2)</f>
        <v>0</v>
      </c>
      <c r="J1"/>
      <c r="K1"/>
    </row>
    <row r="2" spans="1:17" ht="57.75" customHeight="1">
      <c r="A2" s="51">
        <v>1</v>
      </c>
      <c r="B2" s="55" t="s">
        <v>166</v>
      </c>
      <c r="D2" t="str">
        <f>VLOOKUP(D1,A1:B18,2,FALSE)</f>
        <v>Angola</v>
      </c>
      <c r="E2">
        <f ca="1">OFFSET($A$1,$D$1,2)</f>
        <v>0</v>
      </c>
      <c r="J2"/>
      <c r="K2"/>
      <c r="L2" s="54">
        <f ca="1">OFFSET(Flags!$A$1,Flags!$D$1,2)</f>
        <v>0</v>
      </c>
    </row>
    <row r="3" spans="1:17" ht="57.75" customHeight="1">
      <c r="A3" s="51">
        <v>2</v>
      </c>
      <c r="B3" s="52" t="s">
        <v>167</v>
      </c>
      <c r="D3" t="s">
        <v>165</v>
      </c>
      <c r="J3" s="60" t="s">
        <v>516</v>
      </c>
      <c r="K3"/>
      <c r="Q3" s="60" t="s">
        <v>516</v>
      </c>
    </row>
    <row r="4" spans="1:17" ht="57.75" customHeight="1">
      <c r="A4" s="51">
        <v>3</v>
      </c>
      <c r="B4" s="52" t="s">
        <v>460</v>
      </c>
      <c r="C4" s="54"/>
      <c r="J4" s="61">
        <v>1</v>
      </c>
      <c r="K4"/>
      <c r="Q4" s="61" t="s">
        <v>162</v>
      </c>
    </row>
    <row r="5" spans="1:17" ht="57.75" customHeight="1">
      <c r="A5" s="51">
        <v>4</v>
      </c>
      <c r="B5" s="52" t="s">
        <v>168</v>
      </c>
      <c r="J5" s="61" t="s">
        <v>517</v>
      </c>
      <c r="K5"/>
      <c r="Q5" s="61" t="s">
        <v>517</v>
      </c>
    </row>
    <row r="6" spans="1:17" ht="57.45" customHeight="1">
      <c r="A6" s="51">
        <v>5</v>
      </c>
      <c r="B6" s="52" t="s">
        <v>169</v>
      </c>
      <c r="J6"/>
      <c r="K6"/>
      <c r="L6"/>
    </row>
    <row r="7" spans="1:17" ht="57.75" customHeight="1">
      <c r="A7" s="51">
        <v>6</v>
      </c>
      <c r="B7" s="52" t="s">
        <v>170</v>
      </c>
      <c r="J7"/>
      <c r="K7"/>
    </row>
    <row r="8" spans="1:17" ht="57.75" customHeight="1">
      <c r="A8" s="51">
        <v>7</v>
      </c>
      <c r="B8" s="52" t="s">
        <v>171</v>
      </c>
      <c r="J8"/>
      <c r="K8"/>
    </row>
    <row r="9" spans="1:17" ht="57.75" customHeight="1">
      <c r="A9" s="51">
        <v>8</v>
      </c>
      <c r="B9" s="52" t="s">
        <v>172</v>
      </c>
      <c r="J9"/>
      <c r="K9"/>
    </row>
    <row r="10" spans="1:17" ht="57.75" customHeight="1">
      <c r="A10" s="51">
        <v>9</v>
      </c>
      <c r="B10" s="52" t="s">
        <v>173</v>
      </c>
      <c r="J10"/>
      <c r="K10"/>
    </row>
    <row r="11" spans="1:17" ht="57.75" customHeight="1">
      <c r="A11" s="51">
        <v>10</v>
      </c>
      <c r="B11" s="56" t="s">
        <v>174</v>
      </c>
      <c r="J11"/>
      <c r="K11"/>
    </row>
    <row r="12" spans="1:17" ht="57.75" customHeight="1">
      <c r="A12" s="51">
        <v>11</v>
      </c>
      <c r="B12" s="52" t="s">
        <v>175</v>
      </c>
      <c r="J12"/>
      <c r="K12"/>
    </row>
    <row r="13" spans="1:17" ht="57.75" customHeight="1">
      <c r="A13" s="51">
        <v>12</v>
      </c>
      <c r="B13" s="52" t="s">
        <v>176</v>
      </c>
      <c r="J13"/>
      <c r="K13"/>
    </row>
    <row r="14" spans="1:17" ht="57.75" customHeight="1">
      <c r="A14" s="51">
        <v>13</v>
      </c>
      <c r="B14" s="52" t="s">
        <v>177</v>
      </c>
      <c r="J14"/>
      <c r="K14"/>
    </row>
    <row r="15" spans="1:17" ht="57.75" customHeight="1">
      <c r="A15" s="51">
        <v>14</v>
      </c>
      <c r="B15" s="52" t="s">
        <v>178</v>
      </c>
      <c r="J15"/>
      <c r="K15"/>
    </row>
    <row r="16" spans="1:17" ht="57.75" customHeight="1">
      <c r="A16" s="51">
        <v>15</v>
      </c>
      <c r="B16" s="52" t="s">
        <v>179</v>
      </c>
      <c r="J16"/>
      <c r="K16"/>
    </row>
    <row r="17" spans="1:11" ht="57.75" customHeight="1">
      <c r="A17" s="51">
        <v>16</v>
      </c>
      <c r="B17" s="52" t="s">
        <v>180</v>
      </c>
      <c r="J17"/>
      <c r="K17"/>
    </row>
    <row r="18" spans="1:11">
      <c r="A18" s="51">
        <v>17</v>
      </c>
      <c r="B18" s="52" t="s">
        <v>165</v>
      </c>
      <c r="J18"/>
      <c r="K18"/>
    </row>
    <row r="19" spans="1:11">
      <c r="B19" s="55"/>
      <c r="J19"/>
      <c r="K19"/>
    </row>
    <row r="20" spans="1:11" ht="15">
      <c r="B20" s="57"/>
      <c r="J20"/>
      <c r="K20"/>
    </row>
    <row r="21" spans="1:11">
      <c r="J21"/>
      <c r="K21"/>
    </row>
    <row r="22" spans="1:11">
      <c r="J22"/>
      <c r="K22"/>
    </row>
    <row r="23" spans="1:11">
      <c r="B23" s="55"/>
      <c r="J23"/>
      <c r="K23"/>
    </row>
    <row r="24" spans="1:11">
      <c r="B24" s="58"/>
      <c r="J24"/>
      <c r="K24"/>
    </row>
    <row r="25" spans="1:11">
      <c r="J25"/>
      <c r="K25"/>
    </row>
    <row r="26" spans="1:11">
      <c r="J26"/>
      <c r="K26"/>
    </row>
    <row r="27" spans="1:11">
      <c r="J27"/>
      <c r="K27"/>
    </row>
    <row r="28" spans="1:11">
      <c r="B28" s="55"/>
      <c r="J28"/>
      <c r="K28"/>
    </row>
    <row r="29" spans="1:11">
      <c r="J29"/>
      <c r="K29"/>
    </row>
    <row r="30" spans="1:11">
      <c r="J30"/>
      <c r="K30"/>
    </row>
    <row r="31" spans="1:11">
      <c r="J31"/>
      <c r="K31"/>
    </row>
    <row r="32" spans="1:11">
      <c r="J32"/>
      <c r="K32"/>
    </row>
    <row r="33" spans="2:11">
      <c r="J33"/>
      <c r="K33"/>
    </row>
    <row r="34" spans="2:11">
      <c r="J34"/>
      <c r="K34"/>
    </row>
    <row r="35" spans="2:11" ht="15">
      <c r="B35" s="57"/>
      <c r="J35"/>
      <c r="K35"/>
    </row>
    <row r="36" spans="2:11" ht="15">
      <c r="B36" s="57"/>
      <c r="J36"/>
      <c r="K36"/>
    </row>
    <row r="37" spans="2:11" ht="15">
      <c r="B37" s="57"/>
      <c r="J37"/>
      <c r="K37"/>
    </row>
    <row r="38" spans="2:11" ht="15">
      <c r="B38" s="57"/>
      <c r="J38"/>
      <c r="K38"/>
    </row>
    <row r="39" spans="2:11">
      <c r="J39"/>
      <c r="K39"/>
    </row>
    <row r="40" spans="2:11" ht="15">
      <c r="B40" s="57"/>
      <c r="J40"/>
      <c r="K40"/>
    </row>
    <row r="41" spans="2:11">
      <c r="J41"/>
      <c r="K41"/>
    </row>
    <row r="42" spans="2:11" ht="15">
      <c r="B42" s="57"/>
      <c r="J42"/>
      <c r="K42"/>
    </row>
    <row r="43" spans="2:11">
      <c r="B43" s="55"/>
      <c r="J43"/>
      <c r="K43"/>
    </row>
    <row r="44" spans="2:11">
      <c r="J44"/>
      <c r="K44"/>
    </row>
    <row r="45" spans="2:11" ht="15">
      <c r="B45" s="57"/>
      <c r="J45"/>
      <c r="K45"/>
    </row>
    <row r="46" spans="2:11" ht="15">
      <c r="B46" s="57"/>
      <c r="J46"/>
      <c r="K46"/>
    </row>
    <row r="47" spans="2:11">
      <c r="J47"/>
      <c r="K47"/>
    </row>
    <row r="48" spans="2:11">
      <c r="J48"/>
      <c r="K48"/>
    </row>
    <row r="49" spans="2:11">
      <c r="B49" s="55"/>
      <c r="J49"/>
      <c r="K49"/>
    </row>
    <row r="50" spans="2:11" ht="15">
      <c r="B50" s="57"/>
      <c r="J50"/>
      <c r="K50"/>
    </row>
    <row r="51" spans="2:11">
      <c r="J51"/>
      <c r="K51"/>
    </row>
    <row r="52" spans="2:11">
      <c r="J52"/>
      <c r="K52"/>
    </row>
    <row r="53" spans="2:11">
      <c r="J53"/>
      <c r="K53"/>
    </row>
    <row r="54" spans="2:11" ht="15">
      <c r="B54" s="57"/>
      <c r="J54"/>
      <c r="K54"/>
    </row>
    <row r="55" spans="2:11">
      <c r="J55"/>
      <c r="K55"/>
    </row>
    <row r="56" spans="2:11">
      <c r="J56"/>
      <c r="K56"/>
    </row>
    <row r="57" spans="2:11">
      <c r="B57" s="59"/>
      <c r="J57"/>
      <c r="K57"/>
    </row>
    <row r="58" spans="2:11">
      <c r="J58"/>
      <c r="K58"/>
    </row>
    <row r="59" spans="2:11">
      <c r="J59"/>
      <c r="K59"/>
    </row>
    <row r="60" spans="2:11">
      <c r="J60"/>
      <c r="K60"/>
    </row>
    <row r="61" spans="2:11">
      <c r="J61"/>
      <c r="K61"/>
    </row>
    <row r="62" spans="2:11">
      <c r="J62"/>
      <c r="K62"/>
    </row>
    <row r="63" spans="2:11">
      <c r="J63"/>
      <c r="K63"/>
    </row>
    <row r="64" spans="2:11">
      <c r="J64"/>
      <c r="K64"/>
    </row>
    <row r="65" spans="10:11">
      <c r="J65"/>
      <c r="K65"/>
    </row>
    <row r="66" spans="10:11">
      <c r="J66"/>
      <c r="K66"/>
    </row>
    <row r="67" spans="10:11">
      <c r="J67"/>
      <c r="K67"/>
    </row>
    <row r="68" spans="10:11">
      <c r="J68"/>
      <c r="K68"/>
    </row>
    <row r="69" spans="10:11">
      <c r="J69"/>
      <c r="K69"/>
    </row>
    <row r="70" spans="10:11">
      <c r="J70"/>
      <c r="K70"/>
    </row>
    <row r="71" spans="10:11">
      <c r="J71"/>
      <c r="K71"/>
    </row>
    <row r="72" spans="10:11">
      <c r="J72"/>
      <c r="K72"/>
    </row>
    <row r="73" spans="10:11">
      <c r="J73"/>
      <c r="K73"/>
    </row>
    <row r="74" spans="10:11">
      <c r="J74"/>
      <c r="K74"/>
    </row>
    <row r="75" spans="10:11">
      <c r="J75"/>
      <c r="K75"/>
    </row>
  </sheetData>
  <pageMargins left="0.7" right="0.7" top="0.75" bottom="0.75" header="0.3" footer="0.3"/>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5A2F-CCCB-4382-83BA-48A2D0CF386A}">
  <sheetPr codeName="Sheet2"/>
  <dimension ref="A1:E56"/>
  <sheetViews>
    <sheetView zoomScale="85" zoomScaleNormal="85" workbookViewId="0">
      <selection activeCell="D54" sqref="D54"/>
    </sheetView>
  </sheetViews>
  <sheetFormatPr defaultRowHeight="14.4"/>
  <cols>
    <col min="1" max="1" width="9.77734375" customWidth="1"/>
    <col min="2" max="2" width="9.5546875" customWidth="1"/>
    <col min="3" max="3" width="10.77734375" customWidth="1"/>
  </cols>
  <sheetData>
    <row r="1" spans="1:4" ht="15" thickBot="1">
      <c r="A1" s="3" t="s">
        <v>118</v>
      </c>
      <c r="B1" s="4" t="s">
        <v>34</v>
      </c>
      <c r="C1" s="5" t="s">
        <v>161</v>
      </c>
      <c r="D1" s="6" t="s">
        <v>182</v>
      </c>
    </row>
    <row r="2" spans="1:4" ht="15" thickBot="1">
      <c r="A2" s="7">
        <v>1</v>
      </c>
      <c r="B2" s="7" t="s">
        <v>166</v>
      </c>
      <c r="C2" t="s">
        <v>162</v>
      </c>
      <c r="D2" s="8" t="s">
        <v>458</v>
      </c>
    </row>
    <row r="3" spans="1:4" ht="15" thickBot="1">
      <c r="A3" s="9">
        <v>2</v>
      </c>
      <c r="B3" s="10" t="s">
        <v>167</v>
      </c>
      <c r="C3" t="s">
        <v>162</v>
      </c>
      <c r="D3" s="8" t="s">
        <v>459</v>
      </c>
    </row>
    <row r="4" spans="1:4" ht="15" thickBot="1">
      <c r="A4" s="7"/>
      <c r="B4" s="11" t="s">
        <v>460</v>
      </c>
      <c r="C4" t="s">
        <v>162</v>
      </c>
      <c r="D4" s="12"/>
    </row>
    <row r="5" spans="1:4" ht="15" thickBot="1">
      <c r="A5" s="9">
        <v>4</v>
      </c>
      <c r="B5" s="9" t="s">
        <v>444</v>
      </c>
      <c r="C5" t="s">
        <v>162</v>
      </c>
      <c r="D5" s="8" t="s">
        <v>461</v>
      </c>
    </row>
    <row r="6" spans="1:4" ht="15" thickBot="1">
      <c r="A6" s="7">
        <v>5</v>
      </c>
      <c r="B6" s="11" t="s">
        <v>169</v>
      </c>
      <c r="C6" t="s">
        <v>162</v>
      </c>
      <c r="D6" s="8" t="s">
        <v>462</v>
      </c>
    </row>
    <row r="7" spans="1:4" ht="15" thickBot="1">
      <c r="A7" s="9">
        <v>6</v>
      </c>
      <c r="B7" s="10" t="s">
        <v>170</v>
      </c>
      <c r="C7" t="s">
        <v>162</v>
      </c>
      <c r="D7" s="8" t="s">
        <v>463</v>
      </c>
    </row>
    <row r="8" spans="1:4" ht="15" thickBot="1">
      <c r="A8" s="7">
        <v>7</v>
      </c>
      <c r="B8" s="11" t="s">
        <v>171</v>
      </c>
      <c r="C8" t="s">
        <v>162</v>
      </c>
      <c r="D8" s="8" t="s">
        <v>464</v>
      </c>
    </row>
    <row r="9" spans="1:4" ht="15" thickBot="1">
      <c r="A9" s="9">
        <v>8</v>
      </c>
      <c r="B9" s="10" t="s">
        <v>172</v>
      </c>
      <c r="C9" t="s">
        <v>162</v>
      </c>
      <c r="D9" s="8" t="s">
        <v>465</v>
      </c>
    </row>
    <row r="10" spans="1:4" ht="15" thickBot="1">
      <c r="A10" s="7">
        <v>9</v>
      </c>
      <c r="B10" s="11" t="s">
        <v>173</v>
      </c>
      <c r="C10" t="s">
        <v>162</v>
      </c>
      <c r="D10" s="8" t="s">
        <v>466</v>
      </c>
    </row>
    <row r="11" spans="1:4" ht="15" thickBot="1">
      <c r="A11" s="9">
        <v>10</v>
      </c>
      <c r="B11" s="13" t="s">
        <v>174</v>
      </c>
      <c r="C11" t="s">
        <v>162</v>
      </c>
      <c r="D11" s="8" t="s">
        <v>467</v>
      </c>
    </row>
    <row r="12" spans="1:4" ht="15" thickBot="1">
      <c r="A12" s="7">
        <v>11</v>
      </c>
      <c r="B12" s="14" t="s">
        <v>175</v>
      </c>
      <c r="C12" t="s">
        <v>162</v>
      </c>
      <c r="D12" s="8" t="s">
        <v>468</v>
      </c>
    </row>
    <row r="13" spans="1:4" ht="15" thickBot="1">
      <c r="A13" s="9">
        <v>12</v>
      </c>
      <c r="B13" s="10" t="s">
        <v>176</v>
      </c>
      <c r="C13" t="s">
        <v>162</v>
      </c>
      <c r="D13" s="8" t="s">
        <v>469</v>
      </c>
    </row>
    <row r="14" spans="1:4" ht="15" thickBot="1">
      <c r="A14" s="7">
        <v>13</v>
      </c>
      <c r="B14" s="11" t="s">
        <v>177</v>
      </c>
      <c r="C14" t="s">
        <v>162</v>
      </c>
      <c r="D14" s="8" t="s">
        <v>470</v>
      </c>
    </row>
    <row r="15" spans="1:4" ht="15" thickBot="1">
      <c r="A15" s="9">
        <v>14</v>
      </c>
      <c r="B15" s="7" t="s">
        <v>178</v>
      </c>
      <c r="C15" t="s">
        <v>162</v>
      </c>
      <c r="D15" s="8" t="s">
        <v>471</v>
      </c>
    </row>
    <row r="16" spans="1:4" ht="15" thickBot="1">
      <c r="A16" s="7">
        <v>15</v>
      </c>
      <c r="B16" s="11" t="s">
        <v>179</v>
      </c>
      <c r="C16" t="s">
        <v>162</v>
      </c>
      <c r="D16" s="8" t="s">
        <v>472</v>
      </c>
    </row>
    <row r="17" spans="1:5" ht="15" thickBot="1">
      <c r="A17" s="9">
        <v>16</v>
      </c>
      <c r="B17" s="10" t="s">
        <v>180</v>
      </c>
      <c r="C17" t="s">
        <v>162</v>
      </c>
      <c r="D17" s="8" t="s">
        <v>473</v>
      </c>
    </row>
    <row r="18" spans="1:5" ht="15" thickBot="1">
      <c r="A18" s="15">
        <v>17</v>
      </c>
      <c r="B18" s="16" t="s">
        <v>165</v>
      </c>
      <c r="C18" t="s">
        <v>163</v>
      </c>
      <c r="D18" s="17" t="s">
        <v>474</v>
      </c>
      <c r="E18" s="18"/>
    </row>
    <row r="19" spans="1:5" ht="15" thickBot="1">
      <c r="A19" s="7">
        <v>1</v>
      </c>
      <c r="B19" s="7" t="s">
        <v>166</v>
      </c>
      <c r="C19" t="s">
        <v>163</v>
      </c>
      <c r="D19" s="8" t="s">
        <v>475</v>
      </c>
    </row>
    <row r="20" spans="1:5" ht="15" thickBot="1">
      <c r="A20" s="9">
        <v>2</v>
      </c>
      <c r="B20" s="10" t="s">
        <v>167</v>
      </c>
      <c r="C20" t="s">
        <v>163</v>
      </c>
      <c r="D20" s="8" t="s">
        <v>476</v>
      </c>
    </row>
    <row r="21" spans="1:5" ht="15" thickBot="1">
      <c r="A21" s="7"/>
      <c r="B21" s="11" t="s">
        <v>460</v>
      </c>
      <c r="C21" t="s">
        <v>163</v>
      </c>
      <c r="D21" s="12"/>
    </row>
    <row r="22" spans="1:5" ht="15" thickBot="1">
      <c r="A22" s="9">
        <v>4</v>
      </c>
      <c r="B22" s="9" t="s">
        <v>444</v>
      </c>
      <c r="C22" t="s">
        <v>163</v>
      </c>
      <c r="D22" s="8" t="s">
        <v>477</v>
      </c>
    </row>
    <row r="23" spans="1:5" ht="15" thickBot="1">
      <c r="A23" s="7">
        <v>5</v>
      </c>
      <c r="B23" s="11" t="s">
        <v>169</v>
      </c>
      <c r="C23" t="s">
        <v>163</v>
      </c>
      <c r="D23" s="8" t="s">
        <v>478</v>
      </c>
    </row>
    <row r="24" spans="1:5" ht="15" thickBot="1">
      <c r="A24" s="9">
        <v>6</v>
      </c>
      <c r="B24" s="10" t="s">
        <v>170</v>
      </c>
      <c r="C24" t="s">
        <v>163</v>
      </c>
      <c r="D24" s="8" t="s">
        <v>479</v>
      </c>
    </row>
    <row r="25" spans="1:5" ht="15" thickBot="1">
      <c r="A25" s="7">
        <v>7</v>
      </c>
      <c r="B25" s="11" t="s">
        <v>171</v>
      </c>
      <c r="C25" t="s">
        <v>163</v>
      </c>
      <c r="D25" s="8" t="s">
        <v>480</v>
      </c>
    </row>
    <row r="26" spans="1:5" ht="15" thickBot="1">
      <c r="A26" s="9">
        <v>8</v>
      </c>
      <c r="B26" s="10" t="s">
        <v>172</v>
      </c>
      <c r="C26" t="s">
        <v>163</v>
      </c>
      <c r="D26" s="8" t="s">
        <v>481</v>
      </c>
    </row>
    <row r="27" spans="1:5" ht="15" thickBot="1">
      <c r="A27" s="7">
        <v>9</v>
      </c>
      <c r="B27" s="11" t="s">
        <v>173</v>
      </c>
      <c r="C27" t="s">
        <v>163</v>
      </c>
      <c r="D27" s="8" t="s">
        <v>482</v>
      </c>
    </row>
    <row r="28" spans="1:5" ht="15" thickBot="1">
      <c r="A28" s="9">
        <v>10</v>
      </c>
      <c r="B28" s="13" t="s">
        <v>174</v>
      </c>
      <c r="C28" t="s">
        <v>163</v>
      </c>
      <c r="D28" s="8" t="s">
        <v>483</v>
      </c>
    </row>
    <row r="29" spans="1:5" ht="15" thickBot="1">
      <c r="A29" s="7">
        <v>11</v>
      </c>
      <c r="B29" s="14" t="s">
        <v>175</v>
      </c>
      <c r="C29" t="s">
        <v>163</v>
      </c>
      <c r="D29" s="8" t="s">
        <v>484</v>
      </c>
    </row>
    <row r="30" spans="1:5" ht="15" thickBot="1">
      <c r="A30" s="9">
        <v>12</v>
      </c>
      <c r="B30" s="10" t="s">
        <v>176</v>
      </c>
      <c r="C30" t="s">
        <v>163</v>
      </c>
      <c r="D30" s="8" t="s">
        <v>485</v>
      </c>
    </row>
    <row r="31" spans="1:5" ht="15" thickBot="1">
      <c r="A31" s="7">
        <v>13</v>
      </c>
      <c r="B31" s="11" t="s">
        <v>177</v>
      </c>
      <c r="C31" t="s">
        <v>163</v>
      </c>
      <c r="D31" s="8" t="s">
        <v>486</v>
      </c>
    </row>
    <row r="32" spans="1:5" ht="15" thickBot="1">
      <c r="A32" s="9">
        <v>14</v>
      </c>
      <c r="B32" s="7" t="s">
        <v>178</v>
      </c>
      <c r="C32" t="s">
        <v>163</v>
      </c>
      <c r="D32" s="8" t="s">
        <v>487</v>
      </c>
    </row>
    <row r="33" spans="1:4" ht="15" thickBot="1">
      <c r="A33" s="7">
        <v>15</v>
      </c>
      <c r="B33" s="11" t="s">
        <v>179</v>
      </c>
      <c r="C33" t="s">
        <v>163</v>
      </c>
      <c r="D33" s="8" t="s">
        <v>488</v>
      </c>
    </row>
    <row r="34" spans="1:4" ht="15" thickBot="1">
      <c r="A34" s="9">
        <v>16</v>
      </c>
      <c r="B34" s="10" t="s">
        <v>180</v>
      </c>
      <c r="C34" t="s">
        <v>163</v>
      </c>
      <c r="D34" s="8" t="s">
        <v>489</v>
      </c>
    </row>
    <row r="35" spans="1:4" ht="15" thickBot="1">
      <c r="A35" s="7">
        <v>1</v>
      </c>
      <c r="B35" s="7" t="s">
        <v>166</v>
      </c>
      <c r="C35" t="s">
        <v>164</v>
      </c>
      <c r="D35" s="19" t="s">
        <v>490</v>
      </c>
    </row>
    <row r="36" spans="1:4" ht="15" thickBot="1">
      <c r="A36" s="9">
        <v>2</v>
      </c>
      <c r="B36" s="10" t="s">
        <v>167</v>
      </c>
      <c r="C36" t="s">
        <v>164</v>
      </c>
      <c r="D36" s="19" t="s">
        <v>491</v>
      </c>
    </row>
    <row r="37" spans="1:4" ht="15" thickBot="1">
      <c r="A37" s="7"/>
      <c r="B37" s="11" t="s">
        <v>460</v>
      </c>
      <c r="C37" t="s">
        <v>164</v>
      </c>
      <c r="D37" s="12"/>
    </row>
    <row r="38" spans="1:4" ht="15" thickBot="1">
      <c r="A38" s="9">
        <v>4</v>
      </c>
      <c r="B38" s="9" t="s">
        <v>444</v>
      </c>
      <c r="C38" t="s">
        <v>164</v>
      </c>
      <c r="D38" s="19" t="s">
        <v>492</v>
      </c>
    </row>
    <row r="39" spans="1:4" ht="15" thickBot="1">
      <c r="A39" s="7">
        <v>5</v>
      </c>
      <c r="B39" s="11" t="s">
        <v>169</v>
      </c>
      <c r="C39" t="s">
        <v>164</v>
      </c>
      <c r="D39" s="19" t="s">
        <v>493</v>
      </c>
    </row>
    <row r="40" spans="1:4" ht="15" thickBot="1">
      <c r="A40" s="9">
        <v>6</v>
      </c>
      <c r="B40" s="10" t="s">
        <v>170</v>
      </c>
      <c r="C40" t="s">
        <v>164</v>
      </c>
      <c r="D40" s="19" t="s">
        <v>494</v>
      </c>
    </row>
    <row r="41" spans="1:4" ht="15" thickBot="1">
      <c r="A41" s="7">
        <v>7</v>
      </c>
      <c r="B41" s="11" t="s">
        <v>171</v>
      </c>
      <c r="C41" t="s">
        <v>164</v>
      </c>
      <c r="D41" s="19" t="s">
        <v>495</v>
      </c>
    </row>
    <row r="42" spans="1:4" ht="15" thickBot="1">
      <c r="A42" s="9">
        <v>8</v>
      </c>
      <c r="B42" s="10" t="s">
        <v>172</v>
      </c>
      <c r="C42" t="s">
        <v>164</v>
      </c>
      <c r="D42" s="19" t="s">
        <v>496</v>
      </c>
    </row>
    <row r="43" spans="1:4" ht="15" thickBot="1">
      <c r="A43" s="7">
        <v>9</v>
      </c>
      <c r="B43" s="11" t="s">
        <v>173</v>
      </c>
      <c r="C43" t="s">
        <v>164</v>
      </c>
      <c r="D43" s="19" t="s">
        <v>497</v>
      </c>
    </row>
    <row r="44" spans="1:4" ht="15" thickBot="1">
      <c r="A44" s="9">
        <v>10</v>
      </c>
      <c r="B44" s="13" t="s">
        <v>174</v>
      </c>
      <c r="C44" t="s">
        <v>164</v>
      </c>
      <c r="D44" s="19" t="s">
        <v>498</v>
      </c>
    </row>
    <row r="45" spans="1:4" ht="15" thickBot="1">
      <c r="A45" s="7">
        <v>11</v>
      </c>
      <c r="B45" s="14" t="s">
        <v>175</v>
      </c>
      <c r="C45" t="s">
        <v>164</v>
      </c>
      <c r="D45" s="19" t="s">
        <v>499</v>
      </c>
    </row>
    <row r="46" spans="1:4" ht="15" thickBot="1">
      <c r="A46" s="9">
        <v>12</v>
      </c>
      <c r="B46" s="10" t="s">
        <v>176</v>
      </c>
      <c r="C46" t="s">
        <v>164</v>
      </c>
      <c r="D46" s="19" t="s">
        <v>500</v>
      </c>
    </row>
    <row r="47" spans="1:4" ht="15" thickBot="1">
      <c r="A47" s="7">
        <v>13</v>
      </c>
      <c r="B47" s="11" t="s">
        <v>177</v>
      </c>
      <c r="C47" t="s">
        <v>164</v>
      </c>
      <c r="D47" s="19" t="s">
        <v>501</v>
      </c>
    </row>
    <row r="48" spans="1:4" ht="15" thickBot="1">
      <c r="A48" s="9">
        <v>14</v>
      </c>
      <c r="B48" s="7" t="s">
        <v>178</v>
      </c>
      <c r="C48" t="s">
        <v>164</v>
      </c>
      <c r="D48" s="19" t="s">
        <v>502</v>
      </c>
    </row>
    <row r="49" spans="1:4" ht="15" thickBot="1">
      <c r="A49" s="7">
        <v>15</v>
      </c>
      <c r="B49" s="11" t="s">
        <v>179</v>
      </c>
      <c r="C49" t="s">
        <v>164</v>
      </c>
      <c r="D49" s="19" t="s">
        <v>503</v>
      </c>
    </row>
    <row r="50" spans="1:4" ht="15" thickBot="1">
      <c r="A50" s="9">
        <v>16</v>
      </c>
      <c r="B50" s="10" t="s">
        <v>180</v>
      </c>
      <c r="C50" t="s">
        <v>164</v>
      </c>
      <c r="D50" s="19" t="s">
        <v>504</v>
      </c>
    </row>
    <row r="51" spans="1:4" ht="15" thickBot="1">
      <c r="A51" s="20">
        <v>17</v>
      </c>
      <c r="B51" t="s">
        <v>165</v>
      </c>
      <c r="C51" t="s">
        <v>162</v>
      </c>
      <c r="D51" s="21" t="s">
        <v>505</v>
      </c>
    </row>
    <row r="52" spans="1:4" ht="15" thickBot="1">
      <c r="A52" s="20">
        <v>17</v>
      </c>
      <c r="B52" t="s">
        <v>165</v>
      </c>
      <c r="C52" t="s">
        <v>164</v>
      </c>
      <c r="D52" s="19" t="s">
        <v>506</v>
      </c>
    </row>
    <row r="54" spans="1:4" ht="31.2">
      <c r="A54" s="22"/>
      <c r="C54" s="22"/>
      <c r="D54" t="str" cm="1">
        <f t="array" ref="D54">INDEX(D2:D52,MATCH(1,(A2:A52=17)*(Table7[Language]=Flags!Q4),0))</f>
        <v>Member States have achieved a collective alignment rate with the Code of Conduct of 68,8%. This is largely attributed to the existence of National Action Plans (NAPs) or other similar strategies to eliminate child labour. Nevertheless, the actual implementation of the Code requires greater attention, especially regarding the enforcement of legislation and the financing of required interventions by governments. In addition, Member States need to improve data collection to inform policy interventions on child labour and enhance advocacy and public awareness. The share of children aged 5-17 years in child labour ranges from South Africa (5%) to Lesotho (31.9%).</v>
      </c>
    </row>
    <row r="56" spans="1:4">
      <c r="A56" s="23"/>
      <c r="C56" s="23"/>
      <c r="D56" t="str" cm="1">
        <f t="array" ref="D56">INDEX(D2:D52,MATCH(1,(A2:A52=Flags!J4)*(Table7[Language]=Flags!Q4),0))</f>
        <v>Angola has made progress and aligned its country strategies to the SADC Code of Conduct. 
However, for greater progress to be made to eliminate child labour, the country needs to expand social protection programmes and to make education more accessible. 
Actions must also be taken to protect children from commercial sexual exploitation, notably through increased budgets and labour inspections.</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4504-0324-41C4-A96F-1A745BB987D8}">
  <sheetPr codeName="Sheet3"/>
  <dimension ref="A1:P60"/>
  <sheetViews>
    <sheetView workbookViewId="0">
      <selection activeCell="B10" sqref="B10"/>
    </sheetView>
  </sheetViews>
  <sheetFormatPr defaultRowHeight="14.4"/>
  <cols>
    <col min="1" max="2" width="26.5546875" customWidth="1"/>
    <col min="10" max="10" width="26.5546875" customWidth="1"/>
    <col min="15" max="15" width="80.77734375" bestFit="1" customWidth="1"/>
    <col min="16" max="16" width="26.5546875" customWidth="1"/>
  </cols>
  <sheetData>
    <row r="1" spans="1:16">
      <c r="A1" t="s">
        <v>457</v>
      </c>
      <c r="B1" t="s">
        <v>161</v>
      </c>
      <c r="C1" t="s">
        <v>182</v>
      </c>
      <c r="J1" t="s">
        <v>457</v>
      </c>
      <c r="O1" t="s">
        <v>532</v>
      </c>
      <c r="P1" t="s">
        <v>457</v>
      </c>
    </row>
    <row r="2" spans="1:16">
      <c r="A2" t="s">
        <v>445</v>
      </c>
      <c r="B2" t="s">
        <v>162</v>
      </c>
      <c r="C2" t="s">
        <v>12</v>
      </c>
      <c r="J2" t="s">
        <v>445</v>
      </c>
      <c r="O2" t="s">
        <v>35</v>
      </c>
      <c r="P2" t="s">
        <v>445</v>
      </c>
    </row>
    <row r="3" spans="1:16">
      <c r="A3" t="s">
        <v>445</v>
      </c>
      <c r="B3" s="72" t="s">
        <v>164</v>
      </c>
      <c r="C3" t="s">
        <v>206</v>
      </c>
      <c r="J3" t="s">
        <v>24</v>
      </c>
      <c r="O3" t="s">
        <v>45</v>
      </c>
      <c r="P3" t="s">
        <v>445</v>
      </c>
    </row>
    <row r="4" spans="1:16">
      <c r="A4" t="s">
        <v>445</v>
      </c>
      <c r="B4" t="s">
        <v>163</v>
      </c>
      <c r="C4" t="s">
        <v>205</v>
      </c>
      <c r="J4" t="s">
        <v>39</v>
      </c>
      <c r="O4" t="s">
        <v>155</v>
      </c>
      <c r="P4" t="s">
        <v>445</v>
      </c>
    </row>
    <row r="5" spans="1:16">
      <c r="A5" t="s">
        <v>24</v>
      </c>
      <c r="B5" t="s">
        <v>162</v>
      </c>
      <c r="C5" t="s">
        <v>24</v>
      </c>
      <c r="J5" t="s">
        <v>52</v>
      </c>
      <c r="O5" t="s">
        <v>156</v>
      </c>
      <c r="P5" t="s">
        <v>445</v>
      </c>
    </row>
    <row r="6" spans="1:16">
      <c r="A6" t="s">
        <v>24</v>
      </c>
      <c r="B6" s="72" t="s">
        <v>164</v>
      </c>
      <c r="C6" t="s">
        <v>226</v>
      </c>
      <c r="J6" t="s">
        <v>273</v>
      </c>
      <c r="O6" t="s">
        <v>157</v>
      </c>
      <c r="P6" t="s">
        <v>445</v>
      </c>
    </row>
    <row r="7" spans="1:16">
      <c r="A7" t="s">
        <v>24</v>
      </c>
      <c r="B7" t="s">
        <v>163</v>
      </c>
      <c r="C7" t="s">
        <v>225</v>
      </c>
      <c r="J7" t="s">
        <v>446</v>
      </c>
      <c r="O7" t="s">
        <v>158</v>
      </c>
      <c r="P7" t="s">
        <v>445</v>
      </c>
    </row>
    <row r="8" spans="1:16">
      <c r="A8" t="s">
        <v>39</v>
      </c>
      <c r="B8" t="s">
        <v>162</v>
      </c>
      <c r="C8" t="s">
        <v>39</v>
      </c>
      <c r="J8" t="s">
        <v>72</v>
      </c>
      <c r="O8" t="s">
        <v>42</v>
      </c>
      <c r="P8" t="s">
        <v>24</v>
      </c>
    </row>
    <row r="9" spans="1:16">
      <c r="A9" t="s">
        <v>39</v>
      </c>
      <c r="B9" s="72" t="s">
        <v>164</v>
      </c>
      <c r="C9" t="s">
        <v>250</v>
      </c>
      <c r="J9" t="s">
        <v>83</v>
      </c>
      <c r="O9" t="s">
        <v>8</v>
      </c>
      <c r="P9" t="s">
        <v>24</v>
      </c>
    </row>
    <row r="10" spans="1:16">
      <c r="A10" t="s">
        <v>39</v>
      </c>
      <c r="B10" t="s">
        <v>163</v>
      </c>
      <c r="C10" t="s">
        <v>249</v>
      </c>
      <c r="J10" t="s">
        <v>450</v>
      </c>
      <c r="O10" t="s">
        <v>9</v>
      </c>
      <c r="P10" t="s">
        <v>24</v>
      </c>
    </row>
    <row r="11" spans="1:16">
      <c r="A11" t="s">
        <v>52</v>
      </c>
      <c r="B11" t="s">
        <v>162</v>
      </c>
      <c r="C11" t="s">
        <v>52</v>
      </c>
      <c r="J11" t="s">
        <v>449</v>
      </c>
      <c r="O11" t="s">
        <v>10</v>
      </c>
      <c r="P11" t="s">
        <v>24</v>
      </c>
    </row>
    <row r="12" spans="1:16">
      <c r="A12" t="s">
        <v>52</v>
      </c>
      <c r="B12" s="72" t="s">
        <v>164</v>
      </c>
      <c r="C12" t="s">
        <v>266</v>
      </c>
      <c r="J12" t="s">
        <v>133</v>
      </c>
      <c r="O12" t="s">
        <v>11</v>
      </c>
      <c r="P12" t="s">
        <v>24</v>
      </c>
    </row>
    <row r="13" spans="1:16">
      <c r="A13" t="s">
        <v>52</v>
      </c>
      <c r="B13" t="s">
        <v>163</v>
      </c>
      <c r="C13" t="s">
        <v>265</v>
      </c>
      <c r="J13" t="s">
        <v>456</v>
      </c>
      <c r="O13" t="s">
        <v>57</v>
      </c>
      <c r="P13" t="s">
        <v>39</v>
      </c>
    </row>
    <row r="14" spans="1:16">
      <c r="A14" t="s">
        <v>273</v>
      </c>
      <c r="B14" t="s">
        <v>162</v>
      </c>
      <c r="C14" t="s">
        <v>56</v>
      </c>
      <c r="J14" t="s">
        <v>142</v>
      </c>
      <c r="O14" t="s">
        <v>106</v>
      </c>
      <c r="P14" t="s">
        <v>39</v>
      </c>
    </row>
    <row r="15" spans="1:16">
      <c r="A15" t="s">
        <v>273</v>
      </c>
      <c r="B15" s="72" t="s">
        <v>164</v>
      </c>
      <c r="C15" t="s">
        <v>275</v>
      </c>
      <c r="J15" t="s">
        <v>154</v>
      </c>
      <c r="O15" t="s">
        <v>139</v>
      </c>
      <c r="P15" t="s">
        <v>39</v>
      </c>
    </row>
    <row r="16" spans="1:16">
      <c r="A16" t="s">
        <v>273</v>
      </c>
      <c r="B16" s="2" t="s">
        <v>163</v>
      </c>
      <c r="C16" t="s">
        <v>274</v>
      </c>
      <c r="O16" t="s">
        <v>27</v>
      </c>
      <c r="P16" t="s">
        <v>453</v>
      </c>
    </row>
    <row r="17" spans="1:16">
      <c r="A17" t="s">
        <v>446</v>
      </c>
      <c r="B17" s="2" t="s">
        <v>162</v>
      </c>
      <c r="C17" t="s">
        <v>62</v>
      </c>
      <c r="O17" t="s">
        <v>452</v>
      </c>
      <c r="P17" t="s">
        <v>453</v>
      </c>
    </row>
    <row r="18" spans="1:16">
      <c r="A18" t="s">
        <v>446</v>
      </c>
      <c r="B18" s="1" t="s">
        <v>164</v>
      </c>
      <c r="C18" t="s">
        <v>289</v>
      </c>
      <c r="O18" t="s">
        <v>16</v>
      </c>
      <c r="P18" t="s">
        <v>56</v>
      </c>
    </row>
    <row r="19" spans="1:16">
      <c r="A19" t="s">
        <v>446</v>
      </c>
      <c r="B19" s="2" t="s">
        <v>163</v>
      </c>
      <c r="C19" t="s">
        <v>288</v>
      </c>
      <c r="O19" t="s">
        <v>32</v>
      </c>
      <c r="P19" t="s">
        <v>56</v>
      </c>
    </row>
    <row r="20" spans="1:16">
      <c r="A20" t="s">
        <v>72</v>
      </c>
      <c r="B20" s="2" t="s">
        <v>162</v>
      </c>
      <c r="C20" t="s">
        <v>72</v>
      </c>
      <c r="O20" t="s">
        <v>46</v>
      </c>
      <c r="P20" t="s">
        <v>56</v>
      </c>
    </row>
    <row r="21" spans="1:16">
      <c r="A21" t="s">
        <v>72</v>
      </c>
      <c r="B21" s="1" t="s">
        <v>164</v>
      </c>
      <c r="C21" t="s">
        <v>305</v>
      </c>
      <c r="O21" t="s">
        <v>70</v>
      </c>
      <c r="P21" t="s">
        <v>56</v>
      </c>
    </row>
    <row r="22" spans="1:16">
      <c r="A22" t="s">
        <v>72</v>
      </c>
      <c r="B22" s="2" t="s">
        <v>163</v>
      </c>
      <c r="C22" t="s">
        <v>304</v>
      </c>
      <c r="O22" t="s">
        <v>104</v>
      </c>
      <c r="P22" t="s">
        <v>56</v>
      </c>
    </row>
    <row r="23" spans="1:16">
      <c r="A23" t="s">
        <v>83</v>
      </c>
      <c r="B23" s="2" t="s">
        <v>162</v>
      </c>
      <c r="C23" t="s">
        <v>83</v>
      </c>
      <c r="O23" t="s">
        <v>149</v>
      </c>
      <c r="P23" t="s">
        <v>56</v>
      </c>
    </row>
    <row r="24" spans="1:16">
      <c r="A24" t="s">
        <v>83</v>
      </c>
      <c r="B24" s="1" t="s">
        <v>164</v>
      </c>
      <c r="C24" t="s">
        <v>319</v>
      </c>
      <c r="O24" t="s">
        <v>151</v>
      </c>
      <c r="P24" t="s">
        <v>56</v>
      </c>
    </row>
    <row r="25" spans="1:16">
      <c r="A25" t="s">
        <v>83</v>
      </c>
      <c r="B25" s="2" t="s">
        <v>163</v>
      </c>
      <c r="C25" t="s">
        <v>318</v>
      </c>
      <c r="O25" t="s">
        <v>36</v>
      </c>
      <c r="P25" t="s">
        <v>446</v>
      </c>
    </row>
    <row r="26" spans="1:16">
      <c r="A26" t="s">
        <v>450</v>
      </c>
      <c r="B26" s="2" t="s">
        <v>162</v>
      </c>
      <c r="C26" t="s">
        <v>113</v>
      </c>
      <c r="O26" t="s">
        <v>15</v>
      </c>
      <c r="P26" t="s">
        <v>446</v>
      </c>
    </row>
    <row r="27" spans="1:16">
      <c r="A27" t="s">
        <v>450</v>
      </c>
      <c r="B27" s="1" t="s">
        <v>164</v>
      </c>
      <c r="C27" t="s">
        <v>359</v>
      </c>
      <c r="O27" t="s">
        <v>21</v>
      </c>
      <c r="P27" t="s">
        <v>72</v>
      </c>
    </row>
    <row r="28" spans="1:16">
      <c r="A28" t="s">
        <v>450</v>
      </c>
      <c r="B28" s="2" t="s">
        <v>163</v>
      </c>
      <c r="C28" t="s">
        <v>358</v>
      </c>
      <c r="O28" t="s">
        <v>43</v>
      </c>
      <c r="P28" t="s">
        <v>72</v>
      </c>
    </row>
    <row r="29" spans="1:16">
      <c r="A29" t="s">
        <v>449</v>
      </c>
      <c r="B29" s="2" t="s">
        <v>162</v>
      </c>
      <c r="C29" t="s">
        <v>449</v>
      </c>
      <c r="O29" t="s">
        <v>73</v>
      </c>
      <c r="P29" t="s">
        <v>72</v>
      </c>
    </row>
    <row r="30" spans="1:16">
      <c r="A30" t="s">
        <v>449</v>
      </c>
      <c r="B30" s="1" t="s">
        <v>164</v>
      </c>
      <c r="C30" t="s">
        <v>527</v>
      </c>
      <c r="O30" t="s">
        <v>96</v>
      </c>
      <c r="P30" t="s">
        <v>72</v>
      </c>
    </row>
    <row r="31" spans="1:16">
      <c r="A31" t="s">
        <v>449</v>
      </c>
      <c r="B31" s="2" t="s">
        <v>163</v>
      </c>
      <c r="C31" t="s">
        <v>526</v>
      </c>
      <c r="O31" t="s">
        <v>97</v>
      </c>
      <c r="P31" t="s">
        <v>72</v>
      </c>
    </row>
    <row r="32" spans="1:16">
      <c r="A32" t="s">
        <v>133</v>
      </c>
      <c r="B32" s="2" t="s">
        <v>162</v>
      </c>
      <c r="C32" t="s">
        <v>133</v>
      </c>
      <c r="O32" t="s">
        <v>451</v>
      </c>
      <c r="P32" t="s">
        <v>83</v>
      </c>
    </row>
    <row r="33" spans="1:16">
      <c r="A33" t="s">
        <v>133</v>
      </c>
      <c r="B33" s="1" t="s">
        <v>164</v>
      </c>
      <c r="C33" t="s">
        <v>395</v>
      </c>
      <c r="O33" t="s">
        <v>121</v>
      </c>
      <c r="P33" t="s">
        <v>83</v>
      </c>
    </row>
    <row r="34" spans="1:16">
      <c r="A34" t="s">
        <v>133</v>
      </c>
      <c r="B34" s="2" t="s">
        <v>163</v>
      </c>
      <c r="C34" t="s">
        <v>394</v>
      </c>
      <c r="O34" t="s">
        <v>122</v>
      </c>
      <c r="P34" t="s">
        <v>83</v>
      </c>
    </row>
    <row r="35" spans="1:16">
      <c r="A35" t="s">
        <v>456</v>
      </c>
      <c r="B35" s="2" t="s">
        <v>162</v>
      </c>
      <c r="C35" t="s">
        <v>456</v>
      </c>
      <c r="O35" t="s">
        <v>61</v>
      </c>
      <c r="P35" t="s">
        <v>450</v>
      </c>
    </row>
    <row r="36" spans="1:16">
      <c r="A36" t="s">
        <v>456</v>
      </c>
      <c r="B36" s="1" t="s">
        <v>164</v>
      </c>
      <c r="C36" t="s">
        <v>521</v>
      </c>
      <c r="O36" t="s">
        <v>108</v>
      </c>
      <c r="P36" t="s">
        <v>450</v>
      </c>
    </row>
    <row r="37" spans="1:16">
      <c r="A37" t="s">
        <v>456</v>
      </c>
      <c r="B37" s="2" t="s">
        <v>163</v>
      </c>
      <c r="C37" t="s">
        <v>522</v>
      </c>
      <c r="O37" t="s">
        <v>109</v>
      </c>
      <c r="P37" t="s">
        <v>450</v>
      </c>
    </row>
    <row r="38" spans="1:16">
      <c r="A38" t="s">
        <v>142</v>
      </c>
      <c r="B38" s="2" t="s">
        <v>162</v>
      </c>
      <c r="C38" t="s">
        <v>142</v>
      </c>
      <c r="O38" t="s">
        <v>112</v>
      </c>
      <c r="P38" t="s">
        <v>450</v>
      </c>
    </row>
    <row r="39" spans="1:16">
      <c r="A39" t="s">
        <v>142</v>
      </c>
      <c r="B39" s="1" t="s">
        <v>164</v>
      </c>
      <c r="C39" t="s">
        <v>407</v>
      </c>
      <c r="O39" t="s">
        <v>58</v>
      </c>
      <c r="P39" t="s">
        <v>449</v>
      </c>
    </row>
    <row r="40" spans="1:16">
      <c r="A40" t="s">
        <v>142</v>
      </c>
      <c r="B40" s="2" t="s">
        <v>163</v>
      </c>
      <c r="C40" t="s">
        <v>406</v>
      </c>
      <c r="O40" t="s">
        <v>95</v>
      </c>
      <c r="P40" t="s">
        <v>449</v>
      </c>
    </row>
    <row r="41" spans="1:16">
      <c r="A41" t="s">
        <v>154</v>
      </c>
      <c r="B41" s="2" t="s">
        <v>162</v>
      </c>
      <c r="C41" t="s">
        <v>154</v>
      </c>
      <c r="O41" t="s">
        <v>146</v>
      </c>
      <c r="P41" t="s">
        <v>449</v>
      </c>
    </row>
    <row r="42" spans="1:16">
      <c r="A42" t="s">
        <v>154</v>
      </c>
      <c r="B42" s="1" t="s">
        <v>164</v>
      </c>
      <c r="C42" t="s">
        <v>427</v>
      </c>
      <c r="O42" t="s">
        <v>147</v>
      </c>
      <c r="P42" t="s">
        <v>449</v>
      </c>
    </row>
    <row r="43" spans="1:16">
      <c r="A43" t="s">
        <v>154</v>
      </c>
      <c r="B43" s="2" t="s">
        <v>163</v>
      </c>
      <c r="C43" t="s">
        <v>426</v>
      </c>
      <c r="O43" t="s">
        <v>20</v>
      </c>
      <c r="P43" t="s">
        <v>133</v>
      </c>
    </row>
    <row r="44" spans="1:16">
      <c r="A44" t="s">
        <v>108</v>
      </c>
      <c r="B44" s="2" t="s">
        <v>162</v>
      </c>
      <c r="C44" t="s">
        <v>108</v>
      </c>
      <c r="O44" t="s">
        <v>48</v>
      </c>
      <c r="P44" t="s">
        <v>133</v>
      </c>
    </row>
    <row r="45" spans="1:16">
      <c r="A45" t="s">
        <v>108</v>
      </c>
      <c r="B45" s="1" t="s">
        <v>164</v>
      </c>
      <c r="C45" t="s">
        <v>352</v>
      </c>
      <c r="O45" t="s">
        <v>76</v>
      </c>
      <c r="P45" t="s">
        <v>133</v>
      </c>
    </row>
    <row r="46" spans="1:16">
      <c r="A46" t="s">
        <v>108</v>
      </c>
      <c r="B46" s="2" t="s">
        <v>163</v>
      </c>
      <c r="C46" t="s">
        <v>353</v>
      </c>
      <c r="O46" t="s">
        <v>78</v>
      </c>
      <c r="P46" t="s">
        <v>133</v>
      </c>
    </row>
    <row r="47" spans="1:16">
      <c r="O47" t="s">
        <v>98</v>
      </c>
      <c r="P47" t="s">
        <v>133</v>
      </c>
    </row>
    <row r="48" spans="1:16">
      <c r="O48" t="s">
        <v>119</v>
      </c>
      <c r="P48" t="s">
        <v>133</v>
      </c>
    </row>
    <row r="49" spans="15:16">
      <c r="O49" t="s">
        <v>140</v>
      </c>
      <c r="P49" t="s">
        <v>133</v>
      </c>
    </row>
    <row r="50" spans="15:16">
      <c r="O50" t="s">
        <v>160</v>
      </c>
      <c r="P50" t="s">
        <v>133</v>
      </c>
    </row>
    <row r="51" spans="15:16">
      <c r="O51" t="s">
        <v>18</v>
      </c>
      <c r="P51" t="s">
        <v>456</v>
      </c>
    </row>
    <row r="52" spans="15:16">
      <c r="O52" t="s">
        <v>141</v>
      </c>
      <c r="P52" t="s">
        <v>142</v>
      </c>
    </row>
    <row r="53" spans="15:16">
      <c r="O53" t="s">
        <v>143</v>
      </c>
      <c r="P53" t="s">
        <v>142</v>
      </c>
    </row>
    <row r="54" spans="15:16">
      <c r="O54" t="s">
        <v>17</v>
      </c>
      <c r="P54" t="s">
        <v>154</v>
      </c>
    </row>
    <row r="55" spans="15:16">
      <c r="O55" t="s">
        <v>33</v>
      </c>
      <c r="P55" t="s">
        <v>154</v>
      </c>
    </row>
    <row r="56" spans="15:16">
      <c r="O56" t="s">
        <v>47</v>
      </c>
      <c r="P56" t="s">
        <v>154</v>
      </c>
    </row>
    <row r="57" spans="15:16">
      <c r="O57" t="s">
        <v>71</v>
      </c>
      <c r="P57" t="s">
        <v>154</v>
      </c>
    </row>
    <row r="58" spans="15:16">
      <c r="O58" t="s">
        <v>105</v>
      </c>
      <c r="P58" t="s">
        <v>154</v>
      </c>
    </row>
    <row r="59" spans="15:16">
      <c r="O59" t="s">
        <v>150</v>
      </c>
      <c r="P59" t="s">
        <v>154</v>
      </c>
    </row>
    <row r="60" spans="15:16">
      <c r="O60" t="s">
        <v>152</v>
      </c>
      <c r="P60" t="s">
        <v>154</v>
      </c>
    </row>
  </sheetData>
  <sortState xmlns:xlrd2="http://schemas.microsoft.com/office/spreadsheetml/2017/richdata2" ref="A2:A16">
    <sortCondition ref="A2:A16"/>
  </sortState>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AE7A-9796-4D6C-9C30-9600BA88BB9D}">
  <sheetPr codeName="Sheet4"/>
  <dimension ref="B1:G487"/>
  <sheetViews>
    <sheetView zoomScaleNormal="100" workbookViewId="0">
      <selection activeCell="B406" sqref="B406"/>
    </sheetView>
  </sheetViews>
  <sheetFormatPr defaultRowHeight="14.4"/>
  <cols>
    <col min="2" max="2" width="80.77734375" bestFit="1" customWidth="1"/>
    <col min="3" max="3" width="11" bestFit="1" customWidth="1"/>
    <col min="4" max="4" width="41.21875" customWidth="1"/>
    <col min="5" max="5" width="80.77734375" bestFit="1" customWidth="1"/>
  </cols>
  <sheetData>
    <row r="1" spans="2:7">
      <c r="B1" t="s">
        <v>0</v>
      </c>
      <c r="C1" t="s">
        <v>181</v>
      </c>
      <c r="D1" t="s">
        <v>457</v>
      </c>
      <c r="E1" t="s">
        <v>182</v>
      </c>
      <c r="G1" t="s">
        <v>183</v>
      </c>
    </row>
    <row r="2" spans="2:7" hidden="1">
      <c r="B2" t="s">
        <v>1</v>
      </c>
      <c r="C2" t="s">
        <v>162</v>
      </c>
      <c r="D2" t="str" cm="1">
        <f t="array" ref="D2">IFERROR(_xlfn.XLOOKUP(1,(B2=Headings!$A$2:$A$46)*(C2=Headings!$B$2:$B$46),Headings!$C$2:$C$46),"")</f>
        <v/>
      </c>
      <c r="E2" t="s">
        <v>1</v>
      </c>
      <c r="G2" t="s">
        <v>184</v>
      </c>
    </row>
    <row r="3" spans="2:7" hidden="1">
      <c r="B3" t="s">
        <v>2</v>
      </c>
      <c r="C3" t="s">
        <v>162</v>
      </c>
      <c r="D3" t="str" cm="1">
        <f t="array" ref="D3">IFERROR(_xlfn.XLOOKUP(1,(B3=Headings!$A$2:$A$46)*(C3=Headings!$B$2:$B$46),Headings!$C$2:$C$46),"")</f>
        <v/>
      </c>
      <c r="E3" t="s">
        <v>1</v>
      </c>
    </row>
    <row r="4" spans="2:7" hidden="1">
      <c r="B4" t="s">
        <v>3</v>
      </c>
      <c r="C4" t="s">
        <v>162</v>
      </c>
      <c r="D4" t="str" cm="1">
        <f t="array" ref="D4">IFERROR(_xlfn.XLOOKUP(1,(B4=Headings!$A$2:$A$46)*(C4=Headings!$B$2:$B$46),Headings!$C$2:$C$46),"")</f>
        <v/>
      </c>
      <c r="E4" t="s">
        <v>1</v>
      </c>
    </row>
    <row r="5" spans="2:7" hidden="1">
      <c r="B5" t="s">
        <v>4</v>
      </c>
      <c r="C5" t="s">
        <v>162</v>
      </c>
      <c r="D5" t="str" cm="1">
        <f t="array" ref="D5">IFERROR(_xlfn.XLOOKUP(1,(B5=Headings!$A$2:$A$46)*(C5=Headings!$B$2:$B$46),Headings!$C$2:$C$46),"")</f>
        <v/>
      </c>
      <c r="E5" t="s">
        <v>4</v>
      </c>
    </row>
    <row r="6" spans="2:7" hidden="1">
      <c r="B6" t="s">
        <v>5</v>
      </c>
      <c r="C6" t="s">
        <v>162</v>
      </c>
      <c r="D6" t="str" cm="1">
        <f t="array" ref="D6">IFERROR(_xlfn.XLOOKUP(1,(B6=Headings!$A$2:$A$46)*(C6=Headings!$B$2:$B$46),Headings!$C$2:$C$46),"")</f>
        <v/>
      </c>
      <c r="E6" t="s">
        <v>5</v>
      </c>
    </row>
    <row r="7" spans="2:7" hidden="1">
      <c r="B7" t="s">
        <v>6</v>
      </c>
      <c r="C7" t="s">
        <v>162</v>
      </c>
      <c r="D7" t="str" cm="1">
        <f t="array" ref="D7">IFERROR(_xlfn.XLOOKUP(1,(B7=Headings!$A$2:$A$46)*(C7=Headings!$B$2:$B$46),Headings!$C$2:$C$46),"")</f>
        <v/>
      </c>
      <c r="E7" t="s">
        <v>6</v>
      </c>
    </row>
    <row r="8" spans="2:7" hidden="1">
      <c r="B8" t="s">
        <v>7</v>
      </c>
      <c r="C8" t="s">
        <v>162</v>
      </c>
      <c r="D8" t="str" cm="1">
        <f t="array" ref="D8">IFERROR(_xlfn.XLOOKUP(1,(B8=Headings!$A$2:$A$46)*(C8=Headings!$B$2:$B$46),Headings!$C$2:$C$46),"")</f>
        <v/>
      </c>
      <c r="E8" t="s">
        <v>7</v>
      </c>
    </row>
    <row r="9" spans="2:7" hidden="1">
      <c r="B9" t="s">
        <v>8</v>
      </c>
      <c r="C9" t="s">
        <v>162</v>
      </c>
      <c r="D9" t="str" cm="1">
        <f t="array" ref="D9">IFERROR(_xlfn.XLOOKUP(1,(B9=Headings!$A$2:$A$46)*(C9=Headings!$B$2:$B$46),Headings!$C$2:$C$46),"")</f>
        <v/>
      </c>
      <c r="E9" t="s">
        <v>194</v>
      </c>
    </row>
    <row r="10" spans="2:7" hidden="1">
      <c r="B10" t="s">
        <v>9</v>
      </c>
      <c r="C10" t="s">
        <v>162</v>
      </c>
      <c r="D10" t="str" cm="1">
        <f t="array" ref="D10">IFERROR(_xlfn.XLOOKUP(1,(B10=Headings!$A$2:$A$46)*(C10=Headings!$B$2:$B$46),Headings!$C$2:$C$46),"")</f>
        <v/>
      </c>
      <c r="E10" t="s">
        <v>197</v>
      </c>
    </row>
    <row r="11" spans="2:7" hidden="1">
      <c r="B11" t="s">
        <v>10</v>
      </c>
      <c r="C11" t="s">
        <v>162</v>
      </c>
      <c r="D11" t="str" cm="1">
        <f t="array" ref="D11">IFERROR(_xlfn.XLOOKUP(1,(B11=Headings!$A$2:$A$46)*(C11=Headings!$B$2:$B$46),Headings!$C$2:$C$46),"")</f>
        <v/>
      </c>
      <c r="E11" t="s">
        <v>10</v>
      </c>
    </row>
    <row r="12" spans="2:7" hidden="1">
      <c r="B12" t="s">
        <v>11</v>
      </c>
      <c r="C12" t="s">
        <v>162</v>
      </c>
      <c r="D12" t="str" cm="1">
        <f t="array" ref="D12">IFERROR(_xlfn.XLOOKUP(1,(B12=Headings!$A$2:$A$46)*(C12=Headings!$B$2:$B$46),Headings!$C$2:$C$46),"")</f>
        <v/>
      </c>
      <c r="E12" t="s">
        <v>202</v>
      </c>
    </row>
    <row r="13" spans="2:7" hidden="1">
      <c r="B13" t="s">
        <v>12</v>
      </c>
      <c r="C13" t="s">
        <v>162</v>
      </c>
      <c r="D13" t="str" cm="1">
        <f t="array" ref="D13">IFERROR(_xlfn.XLOOKUP(1,(B13=Headings!$A$2:$A$46)*(C13=Headings!$B$2:$B$46),Headings!$C$2:$C$46),"")</f>
        <v/>
      </c>
      <c r="E13" t="s">
        <v>12</v>
      </c>
    </row>
    <row r="14" spans="2:7" hidden="1">
      <c r="B14" t="s">
        <v>13</v>
      </c>
      <c r="C14" t="s">
        <v>162</v>
      </c>
      <c r="D14" t="str" cm="1">
        <f t="array" ref="D14">IFERROR(_xlfn.XLOOKUP(1,(B14=Headings!$A$2:$A$46)*(C14=Headings!$B$2:$B$46),Headings!$C$2:$C$46),"")</f>
        <v/>
      </c>
      <c r="E14" t="s">
        <v>12</v>
      </c>
    </row>
    <row r="15" spans="2:7" hidden="1">
      <c r="B15" t="s">
        <v>14</v>
      </c>
      <c r="C15" t="s">
        <v>162</v>
      </c>
      <c r="D15" t="str" cm="1">
        <f t="array" ref="D15">IFERROR(_xlfn.XLOOKUP(1,(B15=Headings!$A$2:$A$46)*(C15=Headings!$B$2:$B$46),Headings!$C$2:$C$46),"")</f>
        <v/>
      </c>
      <c r="E15" t="s">
        <v>14</v>
      </c>
    </row>
    <row r="16" spans="2:7" hidden="1">
      <c r="B16" t="s">
        <v>15</v>
      </c>
      <c r="C16" t="s">
        <v>162</v>
      </c>
      <c r="D16" t="str" cm="1">
        <f t="array" ref="D16">IFERROR(_xlfn.XLOOKUP(1,(B16=Headings!$A$2:$A$46)*(C16=Headings!$B$2:$B$46),Headings!$C$2:$C$46),"")</f>
        <v/>
      </c>
      <c r="E16" t="s">
        <v>15</v>
      </c>
    </row>
    <row r="17" spans="2:5" hidden="1">
      <c r="B17" t="s">
        <v>16</v>
      </c>
      <c r="C17" t="s">
        <v>162</v>
      </c>
      <c r="D17" t="str" cm="1">
        <f t="array" ref="D17">IFERROR(_xlfn.XLOOKUP(1,(B17=Headings!$A$2:$A$46)*(C17=Headings!$B$2:$B$46),Headings!$C$2:$C$46),"")</f>
        <v/>
      </c>
      <c r="E17" t="s">
        <v>16</v>
      </c>
    </row>
    <row r="18" spans="2:5" hidden="1">
      <c r="B18" t="s">
        <v>17</v>
      </c>
      <c r="C18" t="s">
        <v>162</v>
      </c>
      <c r="D18" t="str" cm="1">
        <f t="array" ref="D18">IFERROR(_xlfn.XLOOKUP(1,(B18=Headings!$A$2:$A$46)*(C18=Headings!$B$2:$B$46),Headings!$C$2:$C$46),"")</f>
        <v/>
      </c>
      <c r="E18" t="s">
        <v>16</v>
      </c>
    </row>
    <row r="19" spans="2:5" hidden="1">
      <c r="B19" t="s">
        <v>18</v>
      </c>
      <c r="C19" t="s">
        <v>162</v>
      </c>
      <c r="D19" t="str" cm="1">
        <f t="array" ref="D19">IFERROR(_xlfn.XLOOKUP(1,(B19=Headings!$A$2:$A$46)*(C19=Headings!$B$2:$B$46),Headings!$C$2:$C$46),"")</f>
        <v/>
      </c>
      <c r="E19" t="s">
        <v>18</v>
      </c>
    </row>
    <row r="20" spans="2:5" hidden="1">
      <c r="B20" t="s">
        <v>19</v>
      </c>
      <c r="C20" t="s">
        <v>162</v>
      </c>
      <c r="D20" t="str" cm="1">
        <f t="array" ref="D20">IFERROR(_xlfn.XLOOKUP(1,(B20=Headings!$A$2:$A$46)*(C20=Headings!$B$2:$B$46),Headings!$C$2:$C$46),"")</f>
        <v/>
      </c>
      <c r="E20" t="s">
        <v>19</v>
      </c>
    </row>
    <row r="21" spans="2:5" hidden="1">
      <c r="B21" t="s">
        <v>20</v>
      </c>
      <c r="C21" t="s">
        <v>162</v>
      </c>
      <c r="D21" t="str" cm="1">
        <f t="array" ref="D21">IFERROR(_xlfn.XLOOKUP(1,(B21=Headings!$A$2:$A$46)*(C21=Headings!$B$2:$B$46),Headings!$C$2:$C$46),"")</f>
        <v/>
      </c>
      <c r="E21" t="s">
        <v>216</v>
      </c>
    </row>
    <row r="22" spans="2:5" hidden="1">
      <c r="B22" t="s">
        <v>21</v>
      </c>
      <c r="C22" t="s">
        <v>162</v>
      </c>
      <c r="D22" t="str" cm="1">
        <f t="array" ref="D22">IFERROR(_xlfn.XLOOKUP(1,(B22=Headings!$A$2:$A$46)*(C22=Headings!$B$2:$B$46),Headings!$C$2:$C$46),"")</f>
        <v/>
      </c>
      <c r="E22" t="s">
        <v>21</v>
      </c>
    </row>
    <row r="23" spans="2:5" hidden="1">
      <c r="B23" t="s">
        <v>22</v>
      </c>
      <c r="C23" t="s">
        <v>162</v>
      </c>
      <c r="D23" t="str" cm="1">
        <f t="array" ref="D23">IFERROR(_xlfn.XLOOKUP(1,(B23=Headings!$A$2:$A$46)*(C23=Headings!$B$2:$B$46),Headings!$C$2:$C$46),"")</f>
        <v/>
      </c>
      <c r="E23" t="s">
        <v>22</v>
      </c>
    </row>
    <row r="24" spans="2:5" hidden="1">
      <c r="B24" t="s">
        <v>23</v>
      </c>
      <c r="C24" t="s">
        <v>162</v>
      </c>
      <c r="D24" t="str" cm="1">
        <f t="array" ref="D24">IFERROR(_xlfn.XLOOKUP(1,(B24=Headings!$A$2:$A$46)*(C24=Headings!$B$2:$B$46),Headings!$C$2:$C$46),"")</f>
        <v/>
      </c>
      <c r="E24" t="s">
        <v>23</v>
      </c>
    </row>
    <row r="25" spans="2:5" hidden="1">
      <c r="B25" t="s">
        <v>25</v>
      </c>
      <c r="C25" t="s">
        <v>162</v>
      </c>
      <c r="D25" t="str" cm="1">
        <f t="array" ref="D25">IFERROR(_xlfn.XLOOKUP(1,(B25=Headings!$A$2:$A$46)*(C25=Headings!$B$2:$B$46),Headings!$C$2:$C$46),"")</f>
        <v/>
      </c>
      <c r="E25" t="s">
        <v>24</v>
      </c>
    </row>
    <row r="26" spans="2:5" hidden="1">
      <c r="B26" t="s">
        <v>26</v>
      </c>
      <c r="C26" t="s">
        <v>162</v>
      </c>
      <c r="D26" t="str" cm="1">
        <f t="array" ref="D26">IFERROR(_xlfn.XLOOKUP(1,(B26=Headings!$A$2:$A$46)*(C26=Headings!$B$2:$B$46),Headings!$C$2:$C$46),"")</f>
        <v/>
      </c>
      <c r="E26" t="s">
        <v>24</v>
      </c>
    </row>
    <row r="27" spans="2:5" hidden="1">
      <c r="B27" t="s">
        <v>27</v>
      </c>
      <c r="C27" t="s">
        <v>162</v>
      </c>
      <c r="D27" t="str" cm="1">
        <f t="array" ref="D27">IFERROR(_xlfn.XLOOKUP(1,(B27=Headings!$A$2:$A$46)*(C27=Headings!$B$2:$B$46),Headings!$C$2:$C$46),"")</f>
        <v/>
      </c>
      <c r="E27" t="s">
        <v>27</v>
      </c>
    </row>
    <row r="28" spans="2:5" hidden="1">
      <c r="B28" t="s">
        <v>28</v>
      </c>
      <c r="C28" t="s">
        <v>162</v>
      </c>
      <c r="D28" t="str" cm="1">
        <f t="array" ref="D28">IFERROR(_xlfn.XLOOKUP(1,(B28=Headings!$A$2:$A$46)*(C28=Headings!$B$2:$B$46),Headings!$C$2:$C$46),"")</f>
        <v/>
      </c>
      <c r="E28" t="s">
        <v>28</v>
      </c>
    </row>
    <row r="29" spans="2:5" hidden="1">
      <c r="B29" t="s">
        <v>29</v>
      </c>
      <c r="C29" t="s">
        <v>162</v>
      </c>
      <c r="D29" t="str" cm="1">
        <f t="array" ref="D29">IFERROR(_xlfn.XLOOKUP(1,(B29=Headings!$A$2:$A$46)*(C29=Headings!$B$2:$B$46),Headings!$C$2:$C$46),"")</f>
        <v/>
      </c>
      <c r="E29" t="s">
        <v>29</v>
      </c>
    </row>
    <row r="30" spans="2:5" hidden="1">
      <c r="B30" t="s">
        <v>30</v>
      </c>
      <c r="C30" t="s">
        <v>162</v>
      </c>
      <c r="D30" t="str" cm="1">
        <f t="array" ref="D30">IFERROR(_xlfn.XLOOKUP(1,(B30=Headings!$A$2:$A$46)*(C30=Headings!$B$2:$B$46),Headings!$C$2:$C$46),"")</f>
        <v/>
      </c>
      <c r="E30" t="s">
        <v>30</v>
      </c>
    </row>
    <row r="31" spans="2:5" hidden="1">
      <c r="B31" t="s">
        <v>31</v>
      </c>
      <c r="C31" t="s">
        <v>162</v>
      </c>
      <c r="D31" t="str" cm="1">
        <f t="array" ref="D31">IFERROR(_xlfn.XLOOKUP(1,(B31=Headings!$A$2:$A$46)*(C31=Headings!$B$2:$B$46),Headings!$C$2:$C$46),"")</f>
        <v/>
      </c>
      <c r="E31" t="s">
        <v>235</v>
      </c>
    </row>
    <row r="32" spans="2:5" hidden="1">
      <c r="B32" t="s">
        <v>32</v>
      </c>
      <c r="C32" t="s">
        <v>162</v>
      </c>
      <c r="D32" t="str" cm="1">
        <f t="array" ref="D32">IFERROR(_xlfn.XLOOKUP(1,(B32=Headings!$A$2:$A$46)*(C32=Headings!$B$2:$B$46),Headings!$C$2:$C$46),"")</f>
        <v/>
      </c>
      <c r="E32" t="s">
        <v>32</v>
      </c>
    </row>
    <row r="33" spans="2:5" hidden="1">
      <c r="B33" t="s">
        <v>33</v>
      </c>
      <c r="C33" t="s">
        <v>162</v>
      </c>
      <c r="D33" t="str" cm="1">
        <f t="array" ref="D33">IFERROR(_xlfn.XLOOKUP(1,(B33=Headings!$A$2:$A$46)*(C33=Headings!$B$2:$B$46),Headings!$C$2:$C$46),"")</f>
        <v/>
      </c>
      <c r="E33" t="s">
        <v>32</v>
      </c>
    </row>
    <row r="34" spans="2:5" hidden="1">
      <c r="B34" t="s">
        <v>34</v>
      </c>
      <c r="C34" t="s">
        <v>162</v>
      </c>
      <c r="D34" t="str" cm="1">
        <f t="array" ref="D34">IFERROR(_xlfn.XLOOKUP(1,(B34=Headings!$A$2:$A$46)*(C34=Headings!$B$2:$B$46),Headings!$C$2:$C$46),"")</f>
        <v/>
      </c>
      <c r="E34" t="s">
        <v>34</v>
      </c>
    </row>
    <row r="35" spans="2:5" hidden="1">
      <c r="B35" t="s">
        <v>35</v>
      </c>
      <c r="C35" t="s">
        <v>162</v>
      </c>
      <c r="D35" t="str" cm="1">
        <f t="array" ref="D35">IFERROR(_xlfn.XLOOKUP(1,(B35=Headings!$A$2:$A$46)*(C35=Headings!$B$2:$B$46),Headings!$C$2:$C$46),"")</f>
        <v/>
      </c>
      <c r="E35" t="s">
        <v>35</v>
      </c>
    </row>
    <row r="36" spans="2:5" hidden="1">
      <c r="B36" t="s">
        <v>36</v>
      </c>
      <c r="C36" t="s">
        <v>162</v>
      </c>
      <c r="D36" t="str" cm="1">
        <f t="array" ref="D36">IFERROR(_xlfn.XLOOKUP(1,(B36=Headings!$A$2:$A$46)*(C36=Headings!$B$2:$B$46),Headings!$C$2:$C$46),"")</f>
        <v/>
      </c>
      <c r="E36" t="s">
        <v>36</v>
      </c>
    </row>
    <row r="37" spans="2:5" hidden="1">
      <c r="B37" t="s">
        <v>37</v>
      </c>
      <c r="C37" t="s">
        <v>162</v>
      </c>
      <c r="D37" t="str" cm="1">
        <f t="array" ref="D37">IFERROR(_xlfn.XLOOKUP(1,(B37=Headings!$A$2:$A$46)*(C37=Headings!$B$2:$B$46),Headings!$C$2:$C$46),"")</f>
        <v/>
      </c>
      <c r="E37" t="s">
        <v>37</v>
      </c>
    </row>
    <row r="38" spans="2:5" hidden="1">
      <c r="B38" t="s">
        <v>38</v>
      </c>
      <c r="C38" t="s">
        <v>162</v>
      </c>
      <c r="D38" t="str" cm="1">
        <f t="array" ref="D38">IFERROR(_xlfn.XLOOKUP(1,(B38=Headings!$A$2:$A$46)*(C38=Headings!$B$2:$B$46),Headings!$C$2:$C$46),"")</f>
        <v/>
      </c>
      <c r="E38" t="s">
        <v>38</v>
      </c>
    </row>
    <row r="39" spans="2:5" hidden="1">
      <c r="B39" t="s">
        <v>40</v>
      </c>
      <c r="C39" t="s">
        <v>162</v>
      </c>
      <c r="D39" t="str" cm="1">
        <f t="array" ref="D39">IFERROR(_xlfn.XLOOKUP(1,(B39=Headings!$A$2:$A$46)*(C39=Headings!$B$2:$B$46),Headings!$C$2:$C$46),"")</f>
        <v/>
      </c>
      <c r="E39" t="s">
        <v>39</v>
      </c>
    </row>
    <row r="40" spans="2:5" hidden="1">
      <c r="B40" t="s">
        <v>41</v>
      </c>
      <c r="C40" t="s">
        <v>162</v>
      </c>
      <c r="D40" t="str" cm="1">
        <f t="array" ref="D40">IFERROR(_xlfn.XLOOKUP(1,(B40=Headings!$A$2:$A$46)*(C40=Headings!$B$2:$B$46),Headings!$C$2:$C$46),"")</f>
        <v/>
      </c>
      <c r="E40" t="s">
        <v>39</v>
      </c>
    </row>
    <row r="41" spans="2:5" hidden="1">
      <c r="B41" t="s">
        <v>42</v>
      </c>
      <c r="C41" t="s">
        <v>162</v>
      </c>
      <c r="D41" t="str" cm="1">
        <f t="array" ref="D41">IFERROR(_xlfn.XLOOKUP(1,(B41=Headings!$A$2:$A$46)*(C41=Headings!$B$2:$B$46),Headings!$C$2:$C$46),"")</f>
        <v/>
      </c>
      <c r="E41" t="s">
        <v>42</v>
      </c>
    </row>
    <row r="42" spans="2:5" hidden="1">
      <c r="B42" t="s">
        <v>43</v>
      </c>
      <c r="C42" t="s">
        <v>162</v>
      </c>
      <c r="D42" t="str" cm="1">
        <f t="array" ref="D42">IFERROR(_xlfn.XLOOKUP(1,(B42=Headings!$A$2:$A$46)*(C42=Headings!$B$2:$B$46),Headings!$C$2:$C$46),"")</f>
        <v/>
      </c>
      <c r="E42" t="s">
        <v>43</v>
      </c>
    </row>
    <row r="43" spans="2:5" hidden="1">
      <c r="B43" t="s">
        <v>44</v>
      </c>
      <c r="C43" t="s">
        <v>162</v>
      </c>
      <c r="D43" t="str" cm="1">
        <f t="array" ref="D43">IFERROR(_xlfn.XLOOKUP(1,(B43=Headings!$A$2:$A$46)*(C43=Headings!$B$2:$B$46),Headings!$C$2:$C$46),"")</f>
        <v/>
      </c>
      <c r="E43" t="s">
        <v>44</v>
      </c>
    </row>
    <row r="44" spans="2:5" hidden="1">
      <c r="B44" t="s">
        <v>45</v>
      </c>
      <c r="C44" t="s">
        <v>162</v>
      </c>
      <c r="D44" t="str" cm="1">
        <f t="array" ref="D44">IFERROR(_xlfn.XLOOKUP(1,(B44=Headings!$A$2:$A$46)*(C44=Headings!$B$2:$B$46),Headings!$C$2:$C$46),"")</f>
        <v/>
      </c>
      <c r="E44" t="s">
        <v>45</v>
      </c>
    </row>
    <row r="45" spans="2:5" hidden="1">
      <c r="B45" t="s">
        <v>46</v>
      </c>
      <c r="C45" t="s">
        <v>162</v>
      </c>
      <c r="D45" t="str" cm="1">
        <f t="array" ref="D45">IFERROR(_xlfn.XLOOKUP(1,(B45=Headings!$A$2:$A$46)*(C45=Headings!$B$2:$B$46),Headings!$C$2:$C$46),"")</f>
        <v/>
      </c>
      <c r="E45" t="s">
        <v>46</v>
      </c>
    </row>
    <row r="46" spans="2:5" hidden="1">
      <c r="B46" t="s">
        <v>47</v>
      </c>
      <c r="C46" t="s">
        <v>162</v>
      </c>
      <c r="D46" t="str" cm="1">
        <f t="array" ref="D46">IFERROR(_xlfn.XLOOKUP(1,(B46=Headings!$A$2:$A$46)*(C46=Headings!$B$2:$B$46),Headings!$C$2:$C$46),"")</f>
        <v/>
      </c>
      <c r="E46" t="s">
        <v>46</v>
      </c>
    </row>
    <row r="47" spans="2:5" hidden="1">
      <c r="B47" t="s">
        <v>48</v>
      </c>
      <c r="C47" t="s">
        <v>162</v>
      </c>
      <c r="D47" t="str" cm="1">
        <f t="array" ref="D47">IFERROR(_xlfn.XLOOKUP(1,(B47=Headings!$A$2:$A$46)*(C47=Headings!$B$2:$B$46),Headings!$C$2:$C$46),"")</f>
        <v/>
      </c>
      <c r="E47" t="s">
        <v>48</v>
      </c>
    </row>
    <row r="48" spans="2:5" hidden="1">
      <c r="B48" t="s">
        <v>49</v>
      </c>
      <c r="C48" t="s">
        <v>162</v>
      </c>
      <c r="D48" t="str" cm="1">
        <f t="array" ref="D48">IFERROR(_xlfn.XLOOKUP(1,(B48=Headings!$A$2:$A$46)*(C48=Headings!$B$2:$B$46),Headings!$C$2:$C$46),"")</f>
        <v/>
      </c>
      <c r="E48" t="s">
        <v>49</v>
      </c>
    </row>
    <row r="49" spans="2:5" hidden="1">
      <c r="B49" t="s">
        <v>50</v>
      </c>
      <c r="C49" t="s">
        <v>162</v>
      </c>
      <c r="D49" t="str" cm="1">
        <f t="array" ref="D49">IFERROR(_xlfn.XLOOKUP(1,(B49=Headings!$A$2:$A$46)*(C49=Headings!$B$2:$B$46),Headings!$C$2:$C$46),"")</f>
        <v/>
      </c>
      <c r="E49" t="s">
        <v>49</v>
      </c>
    </row>
    <row r="50" spans="2:5" hidden="1">
      <c r="B50" t="s">
        <v>51</v>
      </c>
      <c r="C50" t="s">
        <v>162</v>
      </c>
      <c r="D50" t="str" cm="1">
        <f t="array" ref="D50">IFERROR(_xlfn.XLOOKUP(1,(B50=Headings!$A$2:$A$46)*(C50=Headings!$B$2:$B$46),Headings!$C$2:$C$46),"")</f>
        <v/>
      </c>
      <c r="E50" t="s">
        <v>49</v>
      </c>
    </row>
    <row r="51" spans="2:5" hidden="1">
      <c r="B51" t="s">
        <v>53</v>
      </c>
      <c r="C51" t="s">
        <v>162</v>
      </c>
      <c r="D51" t="str" cm="1">
        <f t="array" ref="D51">IFERROR(_xlfn.XLOOKUP(1,(B51=Headings!$A$2:$A$46)*(C51=Headings!$B$2:$B$46),Headings!$C$2:$C$46),"")</f>
        <v/>
      </c>
      <c r="E51" t="s">
        <v>53</v>
      </c>
    </row>
    <row r="52" spans="2:5" hidden="1">
      <c r="B52" t="s">
        <v>54</v>
      </c>
      <c r="C52" t="s">
        <v>162</v>
      </c>
      <c r="D52" t="str" cm="1">
        <f t="array" ref="D52">IFERROR(_xlfn.XLOOKUP(1,(B52=Headings!$A$2:$A$46)*(C52=Headings!$B$2:$B$46),Headings!$C$2:$C$46),"")</f>
        <v/>
      </c>
      <c r="E52" t="s">
        <v>54</v>
      </c>
    </row>
    <row r="53" spans="2:5" hidden="1">
      <c r="B53" t="s">
        <v>55</v>
      </c>
      <c r="C53" t="s">
        <v>162</v>
      </c>
      <c r="D53" t="str" cm="1">
        <f t="array" ref="D53">IFERROR(_xlfn.XLOOKUP(1,(B53=Headings!$A$2:$A$46)*(C53=Headings!$B$2:$B$46),Headings!$C$2:$C$46),"")</f>
        <v/>
      </c>
      <c r="E53" t="s">
        <v>55</v>
      </c>
    </row>
    <row r="54" spans="2:5" hidden="1">
      <c r="B54" t="s">
        <v>57</v>
      </c>
      <c r="C54" t="s">
        <v>162</v>
      </c>
      <c r="D54" t="str" cm="1">
        <f t="array" ref="D54">IFERROR(_xlfn.XLOOKUP(1,(B54=Headings!$A$2:$A$46)*(C54=Headings!$B$2:$B$46),Headings!$C$2:$C$46),"")</f>
        <v/>
      </c>
      <c r="E54" t="s">
        <v>57</v>
      </c>
    </row>
    <row r="55" spans="2:5" hidden="1">
      <c r="B55" t="s">
        <v>58</v>
      </c>
      <c r="C55" t="s">
        <v>162</v>
      </c>
      <c r="D55" t="str" cm="1">
        <f t="array" ref="D55">IFERROR(_xlfn.XLOOKUP(1,(B55=Headings!$A$2:$A$46)*(C55=Headings!$B$2:$B$46),Headings!$C$2:$C$46),"")</f>
        <v/>
      </c>
      <c r="E55" t="s">
        <v>278</v>
      </c>
    </row>
    <row r="56" spans="2:5" hidden="1">
      <c r="B56" t="s">
        <v>59</v>
      </c>
      <c r="C56" t="s">
        <v>162</v>
      </c>
      <c r="D56" t="str" cm="1">
        <f t="array" ref="D56">IFERROR(_xlfn.XLOOKUP(1,(B56=Headings!$A$2:$A$46)*(C56=Headings!$B$2:$B$46),Headings!$C$2:$C$46),"")</f>
        <v/>
      </c>
      <c r="E56" t="s">
        <v>59</v>
      </c>
    </row>
    <row r="57" spans="2:5" hidden="1">
      <c r="B57" t="s">
        <v>60</v>
      </c>
      <c r="C57" t="s">
        <v>162</v>
      </c>
      <c r="D57" t="str" cm="1">
        <f t="array" ref="D57">IFERROR(_xlfn.XLOOKUP(1,(B57=Headings!$A$2:$A$46)*(C57=Headings!$B$2:$B$46),Headings!$C$2:$C$46),"")</f>
        <v/>
      </c>
      <c r="E57" t="s">
        <v>283</v>
      </c>
    </row>
    <row r="58" spans="2:5" hidden="1">
      <c r="B58" t="s">
        <v>61</v>
      </c>
      <c r="C58" t="s">
        <v>162</v>
      </c>
      <c r="D58" t="str" cm="1">
        <f t="array" ref="D58">IFERROR(_xlfn.XLOOKUP(1,(B58=Headings!$A$2:$A$46)*(C58=Headings!$B$2:$B$46),Headings!$C$2:$C$46),"")</f>
        <v/>
      </c>
      <c r="E58" t="s">
        <v>61</v>
      </c>
    </row>
    <row r="59" spans="2:5" hidden="1">
      <c r="B59" t="s">
        <v>63</v>
      </c>
      <c r="C59" t="s">
        <v>162</v>
      </c>
      <c r="D59" t="str" cm="1">
        <f t="array" ref="D59">IFERROR(_xlfn.XLOOKUP(1,(B59=Headings!$A$2:$A$46)*(C59=Headings!$B$2:$B$46),Headings!$C$2:$C$46),"")</f>
        <v/>
      </c>
      <c r="E59" t="s">
        <v>62</v>
      </c>
    </row>
    <row r="60" spans="2:5" hidden="1">
      <c r="B60" t="s">
        <v>64</v>
      </c>
      <c r="C60" t="s">
        <v>162</v>
      </c>
      <c r="D60" t="str" cm="1">
        <f t="array" ref="D60">IFERROR(_xlfn.XLOOKUP(1,(B60=Headings!$A$2:$A$46)*(C60=Headings!$B$2:$B$46),Headings!$C$2:$C$46),"")</f>
        <v/>
      </c>
      <c r="E60" t="s">
        <v>62</v>
      </c>
    </row>
    <row r="61" spans="2:5" hidden="1">
      <c r="B61" t="s">
        <v>65</v>
      </c>
      <c r="C61" t="s">
        <v>162</v>
      </c>
      <c r="D61" t="str" cm="1">
        <f t="array" ref="D61">IFERROR(_xlfn.XLOOKUP(1,(B61=Headings!$A$2:$A$46)*(C61=Headings!$B$2:$B$46),Headings!$C$2:$C$46),"")</f>
        <v/>
      </c>
      <c r="E61" t="s">
        <v>65</v>
      </c>
    </row>
    <row r="62" spans="2:5" hidden="1">
      <c r="B62" t="s">
        <v>66</v>
      </c>
      <c r="C62" t="s">
        <v>162</v>
      </c>
      <c r="D62" t="str" cm="1">
        <f t="array" ref="D62">IFERROR(_xlfn.XLOOKUP(1,(B62=Headings!$A$2:$A$46)*(C62=Headings!$B$2:$B$46),Headings!$C$2:$C$46),"")</f>
        <v/>
      </c>
      <c r="E62" t="s">
        <v>292</v>
      </c>
    </row>
    <row r="63" spans="2:5" hidden="1">
      <c r="B63" t="s">
        <v>67</v>
      </c>
      <c r="C63" t="s">
        <v>162</v>
      </c>
      <c r="D63" t="str" cm="1">
        <f t="array" ref="D63">IFERROR(_xlfn.XLOOKUP(1,(B63=Headings!$A$2:$A$46)*(C63=Headings!$B$2:$B$46),Headings!$C$2:$C$46),"")</f>
        <v/>
      </c>
      <c r="E63" t="s">
        <v>67</v>
      </c>
    </row>
    <row r="64" spans="2:5" hidden="1">
      <c r="B64" t="s">
        <v>68</v>
      </c>
      <c r="C64" t="s">
        <v>162</v>
      </c>
      <c r="D64" t="str" cm="1">
        <f t="array" ref="D64">IFERROR(_xlfn.XLOOKUP(1,(B64=Headings!$A$2:$A$46)*(C64=Headings!$B$2:$B$46),Headings!$C$2:$C$46),"")</f>
        <v/>
      </c>
      <c r="E64" t="s">
        <v>297</v>
      </c>
    </row>
    <row r="65" spans="2:5" hidden="1">
      <c r="B65" t="s">
        <v>69</v>
      </c>
      <c r="C65" t="s">
        <v>162</v>
      </c>
      <c r="D65" t="str" cm="1">
        <f t="array" ref="D65">IFERROR(_xlfn.XLOOKUP(1,(B65=Headings!$A$2:$A$46)*(C65=Headings!$B$2:$B$46),Headings!$C$2:$C$46),"")</f>
        <v/>
      </c>
      <c r="E65" t="s">
        <v>69</v>
      </c>
    </row>
    <row r="66" spans="2:5" hidden="1">
      <c r="B66" t="s">
        <v>70</v>
      </c>
      <c r="C66" t="s">
        <v>162</v>
      </c>
      <c r="D66" t="str" cm="1">
        <f t="array" ref="D66">IFERROR(_xlfn.XLOOKUP(1,(B66=Headings!$A$2:$A$46)*(C66=Headings!$B$2:$B$46),Headings!$C$2:$C$46),"")</f>
        <v/>
      </c>
      <c r="E66" t="s">
        <v>70</v>
      </c>
    </row>
    <row r="67" spans="2:5" hidden="1">
      <c r="B67" t="s">
        <v>71</v>
      </c>
      <c r="C67" t="s">
        <v>162</v>
      </c>
      <c r="D67" t="str" cm="1">
        <f t="array" ref="D67">IFERROR(_xlfn.XLOOKUP(1,(B67=Headings!$A$2:$A$46)*(C67=Headings!$B$2:$B$46),Headings!$C$2:$C$46),"")</f>
        <v/>
      </c>
      <c r="E67" t="s">
        <v>70</v>
      </c>
    </row>
    <row r="68" spans="2:5" hidden="1">
      <c r="B68" t="s">
        <v>73</v>
      </c>
      <c r="C68" t="s">
        <v>162</v>
      </c>
      <c r="D68" t="str" cm="1">
        <f t="array" ref="D68">IFERROR(_xlfn.XLOOKUP(1,(B68=Headings!$A$2:$A$46)*(C68=Headings!$B$2:$B$46),Headings!$C$2:$C$46),"")</f>
        <v/>
      </c>
      <c r="E68" t="s">
        <v>73</v>
      </c>
    </row>
    <row r="69" spans="2:5" hidden="1">
      <c r="B69" t="s">
        <v>74</v>
      </c>
      <c r="C69" t="s">
        <v>162</v>
      </c>
      <c r="D69" t="str" cm="1">
        <f t="array" ref="D69">IFERROR(_xlfn.XLOOKUP(1,(B69=Headings!$A$2:$A$46)*(C69=Headings!$B$2:$B$46),Headings!$C$2:$C$46),"")</f>
        <v/>
      </c>
      <c r="E69" t="s">
        <v>72</v>
      </c>
    </row>
    <row r="70" spans="2:5" hidden="1">
      <c r="B70" t="s">
        <v>75</v>
      </c>
      <c r="C70" t="s">
        <v>162</v>
      </c>
      <c r="D70" t="str" cm="1">
        <f t="array" ref="D70">IFERROR(_xlfn.XLOOKUP(1,(B70=Headings!$A$2:$A$46)*(C70=Headings!$B$2:$B$46),Headings!$C$2:$C$46),"")</f>
        <v/>
      </c>
      <c r="E70" t="s">
        <v>72</v>
      </c>
    </row>
    <row r="71" spans="2:5" hidden="1">
      <c r="B71" t="s">
        <v>76</v>
      </c>
      <c r="C71" t="s">
        <v>162</v>
      </c>
      <c r="D71" t="str" cm="1">
        <f t="array" ref="D71">IFERROR(_xlfn.XLOOKUP(1,(B71=Headings!$A$2:$A$46)*(C71=Headings!$B$2:$B$46),Headings!$C$2:$C$46),"")</f>
        <v/>
      </c>
      <c r="E71" t="s">
        <v>76</v>
      </c>
    </row>
    <row r="72" spans="2:5" hidden="1">
      <c r="B72" t="s">
        <v>77</v>
      </c>
      <c r="C72" t="s">
        <v>162</v>
      </c>
      <c r="D72" t="str" cm="1">
        <f t="array" ref="D72">IFERROR(_xlfn.XLOOKUP(1,(B72=Headings!$A$2:$A$46)*(C72=Headings!$B$2:$B$46),Headings!$C$2:$C$46),"")</f>
        <v/>
      </c>
      <c r="E72" t="s">
        <v>77</v>
      </c>
    </row>
    <row r="73" spans="2:5" hidden="1">
      <c r="B73" t="s">
        <v>78</v>
      </c>
      <c r="C73" t="s">
        <v>162</v>
      </c>
      <c r="D73" t="str" cm="1">
        <f t="array" ref="D73">IFERROR(_xlfn.XLOOKUP(1,(B73=Headings!$A$2:$A$46)*(C73=Headings!$B$2:$B$46),Headings!$C$2:$C$46),"")</f>
        <v/>
      </c>
      <c r="E73" t="s">
        <v>78</v>
      </c>
    </row>
    <row r="74" spans="2:5" hidden="1">
      <c r="B74" t="s">
        <v>79</v>
      </c>
      <c r="C74" t="s">
        <v>162</v>
      </c>
      <c r="D74" t="str" cm="1">
        <f t="array" ref="D74">IFERROR(_xlfn.XLOOKUP(1,(B74=Headings!$A$2:$A$46)*(C74=Headings!$B$2:$B$46),Headings!$C$2:$C$46),"")</f>
        <v/>
      </c>
      <c r="E74" t="s">
        <v>79</v>
      </c>
    </row>
    <row r="75" spans="2:5" hidden="1">
      <c r="B75" t="s">
        <v>80</v>
      </c>
      <c r="C75" t="s">
        <v>162</v>
      </c>
      <c r="D75" t="str" cm="1">
        <f t="array" ref="D75">IFERROR(_xlfn.XLOOKUP(1,(B75=Headings!$A$2:$A$46)*(C75=Headings!$B$2:$B$46),Headings!$C$2:$C$46),"")</f>
        <v/>
      </c>
      <c r="E75" t="s">
        <v>79</v>
      </c>
    </row>
    <row r="76" spans="2:5" hidden="1">
      <c r="B76" t="s">
        <v>81</v>
      </c>
      <c r="C76" t="s">
        <v>162</v>
      </c>
      <c r="D76" t="str" cm="1">
        <f t="array" ref="D76">IFERROR(_xlfn.XLOOKUP(1,(B76=Headings!$A$2:$A$46)*(C76=Headings!$B$2:$B$46),Headings!$C$2:$C$46),"")</f>
        <v/>
      </c>
      <c r="E76" t="s">
        <v>79</v>
      </c>
    </row>
    <row r="77" spans="2:5" hidden="1">
      <c r="B77" t="s">
        <v>82</v>
      </c>
      <c r="C77" t="s">
        <v>162</v>
      </c>
      <c r="D77" t="str" cm="1">
        <f t="array" ref="D77">IFERROR(_xlfn.XLOOKUP(1,(B77=Headings!$A$2:$A$46)*(C77=Headings!$B$2:$B$46),Headings!$C$2:$C$46),"")</f>
        <v/>
      </c>
      <c r="E77" t="s">
        <v>82</v>
      </c>
    </row>
    <row r="78" spans="2:5" hidden="1">
      <c r="B78" t="s">
        <v>84</v>
      </c>
      <c r="C78" t="s">
        <v>162</v>
      </c>
      <c r="D78" t="str" cm="1">
        <f t="array" ref="D78">IFERROR(_xlfn.XLOOKUP(1,(B78=Headings!$A$2:$A$46)*(C78=Headings!$B$2:$B$46),Headings!$C$2:$C$46),"")</f>
        <v/>
      </c>
      <c r="E78" t="s">
        <v>84</v>
      </c>
    </row>
    <row r="79" spans="2:5" hidden="1">
      <c r="B79" t="s">
        <v>85</v>
      </c>
      <c r="C79" t="s">
        <v>162</v>
      </c>
      <c r="D79" t="str" cm="1">
        <f t="array" ref="D79">IFERROR(_xlfn.XLOOKUP(1,(B79=Headings!$A$2:$A$46)*(C79=Headings!$B$2:$B$46),Headings!$C$2:$C$46),"")</f>
        <v/>
      </c>
      <c r="E79" t="s">
        <v>83</v>
      </c>
    </row>
    <row r="80" spans="2:5" hidden="1">
      <c r="B80" t="s">
        <v>86</v>
      </c>
      <c r="C80" t="s">
        <v>162</v>
      </c>
      <c r="D80" t="str" cm="1">
        <f t="array" ref="D80">IFERROR(_xlfn.XLOOKUP(1,(B80=Headings!$A$2:$A$46)*(C80=Headings!$B$2:$B$46),Headings!$C$2:$C$46),"")</f>
        <v/>
      </c>
      <c r="E80" t="s">
        <v>83</v>
      </c>
    </row>
    <row r="81" spans="2:5" hidden="1">
      <c r="B81" t="s">
        <v>87</v>
      </c>
      <c r="C81" t="s">
        <v>162</v>
      </c>
      <c r="D81" t="str" cm="1">
        <f t="array" ref="D81">IFERROR(_xlfn.XLOOKUP(1,(B81=Headings!$A$2:$A$46)*(C81=Headings!$B$2:$B$46),Headings!$C$2:$C$46),"")</f>
        <v/>
      </c>
      <c r="E81" t="s">
        <v>87</v>
      </c>
    </row>
    <row r="82" spans="2:5" hidden="1">
      <c r="B82" t="s">
        <v>88</v>
      </c>
      <c r="C82" t="s">
        <v>162</v>
      </c>
      <c r="D82" t="str" cm="1">
        <f t="array" ref="D82">IFERROR(_xlfn.XLOOKUP(1,(B82=Headings!$A$2:$A$46)*(C82=Headings!$B$2:$B$46),Headings!$C$2:$C$46),"")</f>
        <v/>
      </c>
      <c r="E82" t="s">
        <v>88</v>
      </c>
    </row>
    <row r="83" spans="2:5" hidden="1">
      <c r="B83" t="s">
        <v>90</v>
      </c>
      <c r="C83" t="s">
        <v>162</v>
      </c>
      <c r="D83" t="str" cm="1">
        <f t="array" ref="D83">IFERROR(_xlfn.XLOOKUP(1,(B83=Headings!$A$2:$A$46)*(C83=Headings!$B$2:$B$46),Headings!$C$2:$C$46),"")</f>
        <v/>
      </c>
      <c r="E83" t="s">
        <v>90</v>
      </c>
    </row>
    <row r="84" spans="2:5" hidden="1">
      <c r="B84" t="s">
        <v>91</v>
      </c>
      <c r="C84" t="s">
        <v>162</v>
      </c>
      <c r="D84" t="str" cm="1">
        <f t="array" ref="D84">IFERROR(_xlfn.XLOOKUP(1,(B84=Headings!$A$2:$A$46)*(C84=Headings!$B$2:$B$46),Headings!$C$2:$C$46),"")</f>
        <v/>
      </c>
      <c r="E84" t="s">
        <v>90</v>
      </c>
    </row>
    <row r="85" spans="2:5" hidden="1">
      <c r="B85" t="s">
        <v>92</v>
      </c>
      <c r="C85" t="s">
        <v>162</v>
      </c>
      <c r="D85" t="str" cm="1">
        <f t="array" ref="D85">IFERROR(_xlfn.XLOOKUP(1,(B85=Headings!$A$2:$A$46)*(C85=Headings!$B$2:$B$46),Headings!$C$2:$C$46),"")</f>
        <v/>
      </c>
      <c r="E85" t="s">
        <v>90</v>
      </c>
    </row>
    <row r="86" spans="2:5" hidden="1">
      <c r="B86" t="s">
        <v>93</v>
      </c>
      <c r="C86" t="s">
        <v>162</v>
      </c>
      <c r="D86" t="str" cm="1">
        <f t="array" ref="D86">IFERROR(_xlfn.XLOOKUP(1,(B86=Headings!$A$2:$A$46)*(C86=Headings!$B$2:$B$46),Headings!$C$2:$C$46),"")</f>
        <v/>
      </c>
      <c r="E86" t="s">
        <v>93</v>
      </c>
    </row>
    <row r="87" spans="2:5" hidden="1">
      <c r="B87" t="s">
        <v>94</v>
      </c>
      <c r="C87" t="s">
        <v>162</v>
      </c>
      <c r="D87" t="str" cm="1">
        <f t="array" ref="D87">IFERROR(_xlfn.XLOOKUP(1,(B87=Headings!$A$2:$A$46)*(C87=Headings!$B$2:$B$46),Headings!$C$2:$C$46),"")</f>
        <v/>
      </c>
      <c r="E87" t="s">
        <v>94</v>
      </c>
    </row>
    <row r="88" spans="2:5" hidden="1">
      <c r="B88" t="s">
        <v>95</v>
      </c>
      <c r="C88" t="s">
        <v>162</v>
      </c>
      <c r="D88" t="str" cm="1">
        <f t="array" ref="D88">IFERROR(_xlfn.XLOOKUP(1,(B88=Headings!$A$2:$A$46)*(C88=Headings!$B$2:$B$46),Headings!$C$2:$C$46),"")</f>
        <v/>
      </c>
      <c r="E88" t="s">
        <v>331</v>
      </c>
    </row>
    <row r="89" spans="2:5" hidden="1">
      <c r="B89" t="s">
        <v>96</v>
      </c>
      <c r="C89" t="s">
        <v>162</v>
      </c>
      <c r="D89" t="str" cm="1">
        <f t="array" ref="D89">IFERROR(_xlfn.XLOOKUP(1,(B89=Headings!$A$2:$A$46)*(C89=Headings!$B$2:$B$46),Headings!$C$2:$C$46),"")</f>
        <v/>
      </c>
      <c r="E89" t="s">
        <v>96</v>
      </c>
    </row>
    <row r="90" spans="2:5" hidden="1">
      <c r="B90" t="s">
        <v>97</v>
      </c>
      <c r="C90" t="s">
        <v>162</v>
      </c>
      <c r="D90" t="str" cm="1">
        <f t="array" ref="D90">IFERROR(_xlfn.XLOOKUP(1,(B90=Headings!$A$2:$A$46)*(C90=Headings!$B$2:$B$46),Headings!$C$2:$C$46),"")</f>
        <v/>
      </c>
      <c r="E90" t="s">
        <v>336</v>
      </c>
    </row>
    <row r="91" spans="2:5" hidden="1">
      <c r="B91" t="s">
        <v>98</v>
      </c>
      <c r="C91" t="s">
        <v>162</v>
      </c>
      <c r="D91" t="str" cm="1">
        <f t="array" ref="D91">IFERROR(_xlfn.XLOOKUP(1,(B91=Headings!$A$2:$A$46)*(C91=Headings!$B$2:$B$46),Headings!$C$2:$C$46),"")</f>
        <v/>
      </c>
      <c r="E91" t="s">
        <v>98</v>
      </c>
    </row>
    <row r="92" spans="2:5" hidden="1">
      <c r="B92" t="s">
        <v>99</v>
      </c>
      <c r="C92" t="s">
        <v>162</v>
      </c>
      <c r="D92" t="str" cm="1">
        <f t="array" ref="D92">IFERROR(_xlfn.XLOOKUP(1,(B92=Headings!$A$2:$A$46)*(C92=Headings!$B$2:$B$46),Headings!$C$2:$C$46),"")</f>
        <v/>
      </c>
      <c r="E92" t="s">
        <v>99</v>
      </c>
    </row>
    <row r="93" spans="2:5" hidden="1">
      <c r="B93" t="s">
        <v>100</v>
      </c>
      <c r="C93" t="s">
        <v>162</v>
      </c>
      <c r="D93" t="str" cm="1">
        <f t="array" ref="D93">IFERROR(_xlfn.XLOOKUP(1,(B93=Headings!$A$2:$A$46)*(C93=Headings!$B$2:$B$46),Headings!$C$2:$C$46),"")</f>
        <v/>
      </c>
      <c r="E93" t="s">
        <v>99</v>
      </c>
    </row>
    <row r="94" spans="2:5" hidden="1">
      <c r="B94" t="s">
        <v>101</v>
      </c>
      <c r="C94" t="s">
        <v>162</v>
      </c>
      <c r="D94" t="str" cm="1">
        <f t="array" ref="D94">IFERROR(_xlfn.XLOOKUP(1,(B94=Headings!$A$2:$A$46)*(C94=Headings!$B$2:$B$46),Headings!$C$2:$C$46),"")</f>
        <v/>
      </c>
      <c r="E94" t="s">
        <v>99</v>
      </c>
    </row>
    <row r="95" spans="2:5" hidden="1">
      <c r="B95" t="s">
        <v>102</v>
      </c>
      <c r="C95" t="s">
        <v>162</v>
      </c>
      <c r="D95" t="str" cm="1">
        <f t="array" ref="D95">IFERROR(_xlfn.XLOOKUP(1,(B95=Headings!$A$2:$A$46)*(C95=Headings!$B$2:$B$46),Headings!$C$2:$C$46),"")</f>
        <v/>
      </c>
      <c r="E95" t="s">
        <v>343</v>
      </c>
    </row>
    <row r="96" spans="2:5" hidden="1">
      <c r="B96" t="s">
        <v>103</v>
      </c>
      <c r="C96" t="s">
        <v>162</v>
      </c>
      <c r="D96" t="str" cm="1">
        <f t="array" ref="D96">IFERROR(_xlfn.XLOOKUP(1,(B96=Headings!$A$2:$A$46)*(C96=Headings!$B$2:$B$46),Headings!$C$2:$C$46),"")</f>
        <v/>
      </c>
      <c r="E96" t="s">
        <v>103</v>
      </c>
    </row>
    <row r="97" spans="2:5" hidden="1">
      <c r="B97" t="s">
        <v>104</v>
      </c>
      <c r="C97" t="s">
        <v>162</v>
      </c>
      <c r="D97" t="str" cm="1">
        <f t="array" ref="D97">IFERROR(_xlfn.XLOOKUP(1,(B97=Headings!$A$2:$A$46)*(C97=Headings!$B$2:$B$46),Headings!$C$2:$C$46),"")</f>
        <v/>
      </c>
      <c r="E97" t="s">
        <v>104</v>
      </c>
    </row>
    <row r="98" spans="2:5" hidden="1">
      <c r="B98" t="s">
        <v>105</v>
      </c>
      <c r="C98" t="s">
        <v>162</v>
      </c>
      <c r="D98" t="str" cm="1">
        <f t="array" ref="D98">IFERROR(_xlfn.XLOOKUP(1,(B98=Headings!$A$2:$A$46)*(C98=Headings!$B$2:$B$46),Headings!$C$2:$C$46),"")</f>
        <v/>
      </c>
      <c r="E98" t="s">
        <v>104</v>
      </c>
    </row>
    <row r="99" spans="2:5" hidden="1">
      <c r="B99" t="s">
        <v>106</v>
      </c>
      <c r="C99" t="s">
        <v>162</v>
      </c>
      <c r="D99" t="str" cm="1">
        <f t="array" ref="D99">IFERROR(_xlfn.XLOOKUP(1,(B99=Headings!$A$2:$A$46)*(C99=Headings!$B$2:$B$46),Headings!$C$2:$C$46),"")</f>
        <v/>
      </c>
      <c r="E99" t="s">
        <v>106</v>
      </c>
    </row>
    <row r="100" spans="2:5" hidden="1">
      <c r="B100" t="s">
        <v>107</v>
      </c>
      <c r="C100" t="s">
        <v>162</v>
      </c>
      <c r="D100" t="str" cm="1">
        <f t="array" ref="D100">IFERROR(_xlfn.XLOOKUP(1,(B100=Headings!$A$2:$A$46)*(C100=Headings!$B$2:$B$46),Headings!$C$2:$C$46),"")</f>
        <v/>
      </c>
      <c r="E100" t="s">
        <v>107</v>
      </c>
    </row>
    <row r="101" spans="2:5" hidden="1">
      <c r="B101" t="s">
        <v>108</v>
      </c>
      <c r="C101" t="s">
        <v>162</v>
      </c>
      <c r="D101" t="str" cm="1">
        <f t="array" ref="D101">IFERROR(_xlfn.XLOOKUP(1,(B101=Headings!$A$2:$A$46)*(C101=Headings!$B$2:$B$46),Headings!$C$2:$C$46),"")</f>
        <v>NAP alignment to Durban Call to action</v>
      </c>
      <c r="E101" t="s">
        <v>108</v>
      </c>
    </row>
    <row r="102" spans="2:5" hidden="1">
      <c r="B102" t="s">
        <v>109</v>
      </c>
      <c r="C102" t="s">
        <v>162</v>
      </c>
      <c r="D102" t="str" cm="1">
        <f t="array" ref="D102">IFERROR(_xlfn.XLOOKUP(1,(B102=Headings!$A$2:$A$46)*(C102=Headings!$B$2:$B$46),Headings!$C$2:$C$46),"")</f>
        <v/>
      </c>
      <c r="E102" t="s">
        <v>109</v>
      </c>
    </row>
    <row r="103" spans="2:5" hidden="1">
      <c r="B103" t="s">
        <v>110</v>
      </c>
      <c r="C103" t="s">
        <v>162</v>
      </c>
      <c r="D103" t="str" cm="1">
        <f t="array" ref="D103">IFERROR(_xlfn.XLOOKUP(1,(B103=Headings!$A$2:$A$46)*(C103=Headings!$B$2:$B$46),Headings!$C$2:$C$46),"")</f>
        <v/>
      </c>
      <c r="E103" t="s">
        <v>110</v>
      </c>
    </row>
    <row r="104" spans="2:5" hidden="1">
      <c r="B104" t="s">
        <v>112</v>
      </c>
      <c r="C104" t="s">
        <v>162</v>
      </c>
      <c r="D104" t="str" cm="1">
        <f t="array" ref="D104">IFERROR(_xlfn.XLOOKUP(1,(B104=Headings!$A$2:$A$46)*(C104=Headings!$B$2:$B$46),Headings!$C$2:$C$46),"")</f>
        <v/>
      </c>
      <c r="E104" t="s">
        <v>112</v>
      </c>
    </row>
    <row r="105" spans="2:5" hidden="1">
      <c r="B105" t="s">
        <v>114</v>
      </c>
      <c r="C105" t="s">
        <v>162</v>
      </c>
      <c r="D105" t="str" cm="1">
        <f t="array" ref="D105">IFERROR(_xlfn.XLOOKUP(1,(B105=Headings!$A$2:$A$46)*(C105=Headings!$B$2:$B$46),Headings!$C$2:$C$46),"")</f>
        <v/>
      </c>
      <c r="E105" t="s">
        <v>113</v>
      </c>
    </row>
    <row r="106" spans="2:5" hidden="1">
      <c r="B106" t="s">
        <v>115</v>
      </c>
      <c r="C106" t="s">
        <v>162</v>
      </c>
      <c r="D106" t="str" cm="1">
        <f t="array" ref="D106">IFERROR(_xlfn.XLOOKUP(1,(B106=Headings!$A$2:$A$46)*(C106=Headings!$B$2:$B$46),Headings!$C$2:$C$46),"")</f>
        <v/>
      </c>
      <c r="E106" t="s">
        <v>113</v>
      </c>
    </row>
    <row r="107" spans="2:5" hidden="1">
      <c r="B107" t="s">
        <v>116</v>
      </c>
      <c r="C107" t="s">
        <v>162</v>
      </c>
      <c r="D107" t="str" cm="1">
        <f t="array" ref="D107">IFERROR(_xlfn.XLOOKUP(1,(B107=Headings!$A$2:$A$46)*(C107=Headings!$B$2:$B$46),Headings!$C$2:$C$46),"")</f>
        <v/>
      </c>
      <c r="E107" t="s">
        <v>116</v>
      </c>
    </row>
    <row r="108" spans="2:5" hidden="1">
      <c r="B108" t="s">
        <v>117</v>
      </c>
      <c r="C108" t="s">
        <v>162</v>
      </c>
      <c r="D108" t="str" cm="1">
        <f t="array" ref="D108">IFERROR(_xlfn.XLOOKUP(1,(B108=Headings!$A$2:$A$46)*(C108=Headings!$B$2:$B$46),Headings!$C$2:$C$46),"")</f>
        <v/>
      </c>
      <c r="E108" t="s">
        <v>117</v>
      </c>
    </row>
    <row r="109" spans="2:5" hidden="1">
      <c r="B109" t="s">
        <v>118</v>
      </c>
      <c r="C109" t="s">
        <v>162</v>
      </c>
      <c r="D109" t="str" cm="1">
        <f t="array" ref="D109">IFERROR(_xlfn.XLOOKUP(1,(B109=Headings!$A$2:$A$46)*(C109=Headings!$B$2:$B$46),Headings!$C$2:$C$46),"")</f>
        <v/>
      </c>
      <c r="E109" t="s">
        <v>118</v>
      </c>
    </row>
    <row r="110" spans="2:5" hidden="1">
      <c r="B110" t="s">
        <v>119</v>
      </c>
      <c r="C110" t="s">
        <v>162</v>
      </c>
      <c r="D110" t="str" cm="1">
        <f t="array" ref="D110">IFERROR(_xlfn.XLOOKUP(1,(B110=Headings!$A$2:$A$46)*(C110=Headings!$B$2:$B$46),Headings!$C$2:$C$46),"")</f>
        <v/>
      </c>
      <c r="E110" t="s">
        <v>119</v>
      </c>
    </row>
    <row r="111" spans="2:5" hidden="1">
      <c r="B111" t="s">
        <v>368</v>
      </c>
      <c r="C111" t="s">
        <v>162</v>
      </c>
      <c r="D111" t="str" cm="1">
        <f t="array" ref="D111">IFERROR(_xlfn.XLOOKUP(1,(B111=Headings!$A$2:$A$46)*(C111=Headings!$B$2:$B$46),Headings!$C$2:$C$46),"")</f>
        <v/>
      </c>
      <c r="E111" t="s">
        <v>368</v>
      </c>
    </row>
    <row r="112" spans="2:5" hidden="1">
      <c r="B112" t="s">
        <v>121</v>
      </c>
      <c r="C112" t="s">
        <v>162</v>
      </c>
      <c r="D112" t="str" cm="1">
        <f t="array" ref="D112">IFERROR(_xlfn.XLOOKUP(1,(B112=Headings!$A$2:$A$46)*(C112=Headings!$B$2:$B$46),Headings!$C$2:$C$46),"")</f>
        <v/>
      </c>
      <c r="E112" t="s">
        <v>121</v>
      </c>
    </row>
    <row r="113" spans="2:5" hidden="1">
      <c r="B113" t="s">
        <v>122</v>
      </c>
      <c r="C113" t="s">
        <v>162</v>
      </c>
      <c r="D113" t="str" cm="1">
        <f t="array" ref="D113">IFERROR(_xlfn.XLOOKUP(1,(B113=Headings!$A$2:$A$46)*(C113=Headings!$B$2:$B$46),Headings!$C$2:$C$46),"")</f>
        <v/>
      </c>
      <c r="E113" t="s">
        <v>122</v>
      </c>
    </row>
    <row r="114" spans="2:5">
      <c r="B114" t="s">
        <v>123</v>
      </c>
      <c r="C114" t="s">
        <v>162</v>
      </c>
      <c r="D114" t="str" cm="1">
        <f t="array" ref="D114">IFERROR(_xlfn.XLOOKUP(1,(B114=Headings!$A$2:$A$46)*(C114=Headings!$B$2:$B$46),Headings!$C$2:$C$46),"")</f>
        <v/>
      </c>
      <c r="E114" t="s">
        <v>375</v>
      </c>
    </row>
    <row r="115" spans="2:5" hidden="1">
      <c r="B115" t="s">
        <v>124</v>
      </c>
      <c r="C115" t="s">
        <v>162</v>
      </c>
      <c r="D115" t="str" cm="1">
        <f t="array" ref="D115">IFERROR(_xlfn.XLOOKUP(1,(B115=Headings!$A$2:$A$46)*(C115=Headings!$B$2:$B$46),Headings!$C$2:$C$46),"")</f>
        <v/>
      </c>
      <c r="E115" t="s">
        <v>124</v>
      </c>
    </row>
    <row r="116" spans="2:5" hidden="1">
      <c r="B116" t="s">
        <v>125</v>
      </c>
      <c r="C116" t="s">
        <v>162</v>
      </c>
      <c r="D116" t="str" cm="1">
        <f t="array" ref="D116">IFERROR(_xlfn.XLOOKUP(1,(B116=Headings!$A$2:$A$46)*(C116=Headings!$B$2:$B$46),Headings!$C$2:$C$46),"")</f>
        <v/>
      </c>
      <c r="E116" t="s">
        <v>125</v>
      </c>
    </row>
    <row r="117" spans="2:5" hidden="1">
      <c r="B117" t="s">
        <v>126</v>
      </c>
      <c r="C117" t="s">
        <v>162</v>
      </c>
      <c r="D117" t="str" cm="1">
        <f t="array" ref="D117">IFERROR(_xlfn.XLOOKUP(1,(B117=Headings!$A$2:$A$46)*(C117=Headings!$B$2:$B$46),Headings!$C$2:$C$46),"")</f>
        <v/>
      </c>
      <c r="E117" t="s">
        <v>126</v>
      </c>
    </row>
    <row r="118" spans="2:5" hidden="1">
      <c r="B118" t="s">
        <v>127</v>
      </c>
      <c r="C118" t="s">
        <v>162</v>
      </c>
      <c r="D118" t="str" cm="1">
        <f t="array" ref="D118">IFERROR(_xlfn.XLOOKUP(1,(B118=Headings!$A$2:$A$46)*(C118=Headings!$B$2:$B$46),Headings!$C$2:$C$46),"")</f>
        <v/>
      </c>
      <c r="E118" t="s">
        <v>384</v>
      </c>
    </row>
    <row r="119" spans="2:5" hidden="1">
      <c r="B119" t="s">
        <v>128</v>
      </c>
      <c r="C119" t="s">
        <v>162</v>
      </c>
      <c r="D119" t="str" cm="1">
        <f t="array" ref="D119">IFERROR(_xlfn.XLOOKUP(1,(B119=Headings!$A$2:$A$46)*(C119=Headings!$B$2:$B$46),Headings!$C$2:$C$46),"")</f>
        <v/>
      </c>
      <c r="E119" t="s">
        <v>387</v>
      </c>
    </row>
    <row r="120" spans="2:5" hidden="1">
      <c r="B120" t="s">
        <v>129</v>
      </c>
      <c r="C120" t="s">
        <v>162</v>
      </c>
      <c r="D120" t="str" cm="1">
        <f t="array" ref="D120">IFERROR(_xlfn.XLOOKUP(1,(B120=Headings!$A$2:$A$46)*(C120=Headings!$B$2:$B$46),Headings!$C$2:$C$46),"")</f>
        <v/>
      </c>
      <c r="E120" t="s">
        <v>129</v>
      </c>
    </row>
    <row r="121" spans="2:5" hidden="1">
      <c r="B121" t="s">
        <v>130</v>
      </c>
      <c r="C121" t="s">
        <v>162</v>
      </c>
      <c r="D121" t="str" cm="1">
        <f t="array" ref="D121">IFERROR(_xlfn.XLOOKUP(1,(B121=Headings!$A$2:$A$46)*(C121=Headings!$B$2:$B$46),Headings!$C$2:$C$46),"")</f>
        <v/>
      </c>
      <c r="E121" t="s">
        <v>129</v>
      </c>
    </row>
    <row r="122" spans="2:5" hidden="1">
      <c r="B122" t="s">
        <v>131</v>
      </c>
      <c r="C122" t="s">
        <v>162</v>
      </c>
      <c r="D122" t="str" cm="1">
        <f t="array" ref="D122">IFERROR(_xlfn.XLOOKUP(1,(B122=Headings!$A$2:$A$46)*(C122=Headings!$B$2:$B$46),Headings!$C$2:$C$46),"")</f>
        <v/>
      </c>
      <c r="E122" t="s">
        <v>129</v>
      </c>
    </row>
    <row r="123" spans="2:5" hidden="1">
      <c r="B123" t="s">
        <v>132</v>
      </c>
      <c r="C123" t="s">
        <v>162</v>
      </c>
      <c r="D123" t="str" cm="1">
        <f t="array" ref="D123">IFERROR(_xlfn.XLOOKUP(1,(B123=Headings!$A$2:$A$46)*(C123=Headings!$B$2:$B$46),Headings!$C$2:$C$46),"")</f>
        <v/>
      </c>
      <c r="E123" t="s">
        <v>132</v>
      </c>
    </row>
    <row r="124" spans="2:5" hidden="1">
      <c r="B124" t="s">
        <v>134</v>
      </c>
      <c r="C124" t="s">
        <v>162</v>
      </c>
      <c r="D124" t="str" cm="1">
        <f t="array" ref="D124">IFERROR(_xlfn.XLOOKUP(1,(B124=Headings!$A$2:$A$46)*(C124=Headings!$B$2:$B$46),Headings!$C$2:$C$46),"")</f>
        <v/>
      </c>
      <c r="E124" t="s">
        <v>133</v>
      </c>
    </row>
    <row r="125" spans="2:5" hidden="1">
      <c r="B125" t="s">
        <v>135</v>
      </c>
      <c r="C125" t="s">
        <v>162</v>
      </c>
      <c r="D125" t="str" cm="1">
        <f t="array" ref="D125">IFERROR(_xlfn.XLOOKUP(1,(B125=Headings!$A$2:$A$46)*(C125=Headings!$B$2:$B$46),Headings!$C$2:$C$46),"")</f>
        <v/>
      </c>
      <c r="E125" t="s">
        <v>133</v>
      </c>
    </row>
    <row r="126" spans="2:5" hidden="1">
      <c r="B126" t="s">
        <v>136</v>
      </c>
      <c r="C126" t="s">
        <v>162</v>
      </c>
      <c r="D126" t="str" cm="1">
        <f t="array" ref="D126">IFERROR(_xlfn.XLOOKUP(1,(B126=Headings!$A$2:$A$46)*(C126=Headings!$B$2:$B$46),Headings!$C$2:$C$46),"")</f>
        <v/>
      </c>
      <c r="E126" t="s">
        <v>136</v>
      </c>
    </row>
    <row r="127" spans="2:5" hidden="1">
      <c r="B127" t="s">
        <v>138</v>
      </c>
      <c r="C127" t="s">
        <v>162</v>
      </c>
      <c r="D127" t="str" cm="1">
        <f t="array" ref="D127">IFERROR(_xlfn.XLOOKUP(1,(B127=Headings!$A$2:$A$46)*(C127=Headings!$B$2:$B$46),Headings!$C$2:$C$46),"")</f>
        <v/>
      </c>
      <c r="E127" t="s">
        <v>138</v>
      </c>
    </row>
    <row r="128" spans="2:5" hidden="1">
      <c r="B128" t="s">
        <v>139</v>
      </c>
      <c r="C128" t="s">
        <v>162</v>
      </c>
      <c r="D128" t="str" cm="1">
        <f t="array" ref="D128">IFERROR(_xlfn.XLOOKUP(1,(B128=Headings!$A$2:$A$46)*(C128=Headings!$B$2:$B$46),Headings!$C$2:$C$46),"")</f>
        <v/>
      </c>
      <c r="E128" t="s">
        <v>139</v>
      </c>
    </row>
    <row r="129" spans="2:5" hidden="1">
      <c r="B129" t="s">
        <v>140</v>
      </c>
      <c r="C129" t="s">
        <v>162</v>
      </c>
      <c r="D129" t="str" cm="1">
        <f t="array" ref="D129">IFERROR(_xlfn.XLOOKUP(1,(B129=Headings!$A$2:$A$46)*(C129=Headings!$B$2:$B$46),Headings!$C$2:$C$46),"")</f>
        <v/>
      </c>
      <c r="E129" t="s">
        <v>140</v>
      </c>
    </row>
    <row r="130" spans="2:5" hidden="1">
      <c r="B130" t="s">
        <v>141</v>
      </c>
      <c r="C130" t="s">
        <v>162</v>
      </c>
      <c r="D130" t="str" cm="1">
        <f t="array" ref="D130">IFERROR(_xlfn.XLOOKUP(1,(B130=Headings!$A$2:$A$46)*(C130=Headings!$B$2:$B$46),Headings!$C$2:$C$46),"")</f>
        <v/>
      </c>
      <c r="E130" t="s">
        <v>141</v>
      </c>
    </row>
    <row r="131" spans="2:5" hidden="1">
      <c r="B131" t="s">
        <v>143</v>
      </c>
      <c r="C131" t="s">
        <v>162</v>
      </c>
      <c r="D131" t="str" cm="1">
        <f t="array" ref="D131">IFERROR(_xlfn.XLOOKUP(1,(B131=Headings!$A$2:$A$46)*(C131=Headings!$B$2:$B$46),Headings!$C$2:$C$46),"")</f>
        <v/>
      </c>
      <c r="E131" t="s">
        <v>143</v>
      </c>
    </row>
    <row r="132" spans="2:5" hidden="1">
      <c r="B132" t="s">
        <v>144</v>
      </c>
      <c r="C132" t="s">
        <v>162</v>
      </c>
      <c r="D132" t="str" cm="1">
        <f t="array" ref="D132">IFERROR(_xlfn.XLOOKUP(1,(B132=Headings!$A$2:$A$46)*(C132=Headings!$B$2:$B$46),Headings!$C$2:$C$46),"")</f>
        <v/>
      </c>
      <c r="E132" t="s">
        <v>410</v>
      </c>
    </row>
    <row r="133" spans="2:5" hidden="1">
      <c r="B133" t="s">
        <v>145</v>
      </c>
      <c r="C133" t="s">
        <v>162</v>
      </c>
      <c r="D133" t="str" cm="1">
        <f t="array" ref="D133">IFERROR(_xlfn.XLOOKUP(1,(B133=Headings!$A$2:$A$46)*(C133=Headings!$B$2:$B$46),Headings!$C$2:$C$46),"")</f>
        <v/>
      </c>
      <c r="E133" t="s">
        <v>145</v>
      </c>
    </row>
    <row r="134" spans="2:5" hidden="1">
      <c r="B134" t="s">
        <v>146</v>
      </c>
      <c r="C134" t="s">
        <v>162</v>
      </c>
      <c r="D134" t="str" cm="1">
        <f t="array" ref="D134">IFERROR(_xlfn.XLOOKUP(1,(B134=Headings!$A$2:$A$46)*(C134=Headings!$B$2:$B$46),Headings!$C$2:$C$46),"")</f>
        <v/>
      </c>
      <c r="E134" t="s">
        <v>146</v>
      </c>
    </row>
    <row r="135" spans="2:5" hidden="1">
      <c r="B135" t="s">
        <v>147</v>
      </c>
      <c r="C135" t="s">
        <v>162</v>
      </c>
      <c r="D135" t="str" cm="1">
        <f t="array" ref="D135">IFERROR(_xlfn.XLOOKUP(1,(B135=Headings!$A$2:$A$46)*(C135=Headings!$B$2:$B$46),Headings!$C$2:$C$46),"")</f>
        <v/>
      </c>
      <c r="E135" t="s">
        <v>147</v>
      </c>
    </row>
    <row r="136" spans="2:5" hidden="1">
      <c r="B136" t="s">
        <v>148</v>
      </c>
      <c r="C136" t="s">
        <v>162</v>
      </c>
      <c r="D136" t="str" cm="1">
        <f t="array" ref="D136">IFERROR(_xlfn.XLOOKUP(1,(B136=Headings!$A$2:$A$46)*(C136=Headings!$B$2:$B$46),Headings!$C$2:$C$46),"")</f>
        <v/>
      </c>
      <c r="E136" t="s">
        <v>417</v>
      </c>
    </row>
    <row r="137" spans="2:5" hidden="1">
      <c r="B137" t="s">
        <v>149</v>
      </c>
      <c r="C137" t="s">
        <v>162</v>
      </c>
      <c r="D137" t="str" cm="1">
        <f t="array" ref="D137">IFERROR(_xlfn.XLOOKUP(1,(B137=Headings!$A$2:$A$46)*(C137=Headings!$B$2:$B$46),Headings!$C$2:$C$46),"")</f>
        <v/>
      </c>
      <c r="E137" t="s">
        <v>149</v>
      </c>
    </row>
    <row r="138" spans="2:5" hidden="1">
      <c r="B138" t="s">
        <v>150</v>
      </c>
      <c r="C138" t="s">
        <v>162</v>
      </c>
      <c r="D138" t="str" cm="1">
        <f t="array" ref="D138">IFERROR(_xlfn.XLOOKUP(1,(B138=Headings!$A$2:$A$46)*(C138=Headings!$B$2:$B$46),Headings!$C$2:$C$46),"")</f>
        <v/>
      </c>
      <c r="E138" t="s">
        <v>149</v>
      </c>
    </row>
    <row r="139" spans="2:5" hidden="1">
      <c r="B139" t="s">
        <v>151</v>
      </c>
      <c r="C139" t="s">
        <v>162</v>
      </c>
      <c r="D139" t="str" cm="1">
        <f t="array" ref="D139">IFERROR(_xlfn.XLOOKUP(1,(B139=Headings!$A$2:$A$46)*(C139=Headings!$B$2:$B$46),Headings!$C$2:$C$46),"")</f>
        <v/>
      </c>
      <c r="E139" t="s">
        <v>151</v>
      </c>
    </row>
    <row r="140" spans="2:5" hidden="1">
      <c r="B140" t="s">
        <v>152</v>
      </c>
      <c r="C140" t="s">
        <v>162</v>
      </c>
      <c r="D140" t="str" cm="1">
        <f t="array" ref="D140">IFERROR(_xlfn.XLOOKUP(1,(B140=Headings!$A$2:$A$46)*(C140=Headings!$B$2:$B$46),Headings!$C$2:$C$46),"")</f>
        <v/>
      </c>
      <c r="E140" t="s">
        <v>151</v>
      </c>
    </row>
    <row r="141" spans="2:5" hidden="1">
      <c r="B141" t="s">
        <v>153</v>
      </c>
      <c r="C141" t="s">
        <v>162</v>
      </c>
      <c r="D141" t="str" cm="1">
        <f t="array" ref="D141">IFERROR(_xlfn.XLOOKUP(1,(B141=Headings!$A$2:$A$46)*(C141=Headings!$B$2:$B$46),Headings!$C$2:$C$46),"")</f>
        <v/>
      </c>
      <c r="E141" t="s">
        <v>153</v>
      </c>
    </row>
    <row r="142" spans="2:5" hidden="1">
      <c r="B142" t="s">
        <v>155</v>
      </c>
      <c r="C142" t="s">
        <v>162</v>
      </c>
      <c r="D142" t="str" cm="1">
        <f t="array" ref="D142">IFERROR(_xlfn.XLOOKUP(1,(B142=Headings!$A$2:$A$46)*(C142=Headings!$B$2:$B$46),Headings!$C$2:$C$46),"")</f>
        <v/>
      </c>
      <c r="E142" t="s">
        <v>428</v>
      </c>
    </row>
    <row r="143" spans="2:5" hidden="1">
      <c r="B143" t="s">
        <v>156</v>
      </c>
      <c r="C143" t="s">
        <v>162</v>
      </c>
      <c r="D143" t="str" cm="1">
        <f t="array" ref="D143">IFERROR(_xlfn.XLOOKUP(1,(B143=Headings!$A$2:$A$46)*(C143=Headings!$B$2:$B$46),Headings!$C$2:$C$46),"")</f>
        <v/>
      </c>
      <c r="E143" t="s">
        <v>431</v>
      </c>
    </row>
    <row r="144" spans="2:5" hidden="1">
      <c r="B144" t="s">
        <v>157</v>
      </c>
      <c r="C144" t="s">
        <v>162</v>
      </c>
      <c r="D144" t="str" cm="1">
        <f t="array" ref="D144">IFERROR(_xlfn.XLOOKUP(1,(B144=Headings!$A$2:$A$46)*(C144=Headings!$B$2:$B$46),Headings!$C$2:$C$46),"")</f>
        <v/>
      </c>
      <c r="E144" t="s">
        <v>434</v>
      </c>
    </row>
    <row r="145" spans="2:5" hidden="1">
      <c r="B145" t="s">
        <v>158</v>
      </c>
      <c r="C145" t="s">
        <v>162</v>
      </c>
      <c r="D145" t="str" cm="1">
        <f t="array" ref="D145">IFERROR(_xlfn.XLOOKUP(1,(B145=Headings!$A$2:$A$46)*(C145=Headings!$B$2:$B$46),Headings!$C$2:$C$46),"")</f>
        <v/>
      </c>
      <c r="E145" t="s">
        <v>437</v>
      </c>
    </row>
    <row r="146" spans="2:5" hidden="1">
      <c r="B146" t="s">
        <v>159</v>
      </c>
      <c r="C146" t="s">
        <v>162</v>
      </c>
      <c r="D146" t="str" cm="1">
        <f t="array" ref="D146">IFERROR(_xlfn.XLOOKUP(1,(B146=Headings!$A$2:$A$46)*(C146=Headings!$B$2:$B$46),Headings!$C$2:$C$46),"")</f>
        <v/>
      </c>
      <c r="E146" t="s">
        <v>159</v>
      </c>
    </row>
    <row r="147" spans="2:5" hidden="1">
      <c r="B147" t="s">
        <v>160</v>
      </c>
      <c r="C147" t="s">
        <v>162</v>
      </c>
      <c r="D147" t="str" cm="1">
        <f t="array" ref="D147">IFERROR(_xlfn.XLOOKUP(1,(B147=Headings!$A$2:$A$46)*(C147=Headings!$B$2:$B$46),Headings!$C$2:$C$46),"")</f>
        <v/>
      </c>
      <c r="E147" t="s">
        <v>160</v>
      </c>
    </row>
    <row r="148" spans="2:5" hidden="1">
      <c r="B148" t="s">
        <v>1</v>
      </c>
      <c r="C148" t="s">
        <v>164</v>
      </c>
      <c r="D148" t="str" cm="1">
        <f t="array" ref="D148">IFERROR(_xlfn.XLOOKUP(1,(B148=Headings!$A$2:$A$46)*(C148=Headings!$B$2:$B$46),Headings!$C$2:$C$46),"")</f>
        <v/>
      </c>
      <c r="E148" t="s">
        <v>186</v>
      </c>
    </row>
    <row r="149" spans="2:5" hidden="1">
      <c r="B149" t="s">
        <v>2</v>
      </c>
      <c r="C149" t="s">
        <v>164</v>
      </c>
      <c r="D149" t="str" cm="1">
        <f t="array" ref="D149">IFERROR(_xlfn.XLOOKUP(1,(B149=Headings!$A$2:$A$46)*(C149=Headings!$B$2:$B$46),Headings!$C$2:$C$46),"")</f>
        <v/>
      </c>
      <c r="E149" t="s">
        <v>186</v>
      </c>
    </row>
    <row r="150" spans="2:5" hidden="1">
      <c r="B150" t="s">
        <v>3</v>
      </c>
      <c r="C150" t="s">
        <v>164</v>
      </c>
      <c r="D150" t="str" cm="1">
        <f t="array" ref="D150">IFERROR(_xlfn.XLOOKUP(1,(B150=Headings!$A$2:$A$46)*(C150=Headings!$B$2:$B$46),Headings!$C$2:$C$46),"")</f>
        <v/>
      </c>
      <c r="E150" t="s">
        <v>186</v>
      </c>
    </row>
    <row r="151" spans="2:5" hidden="1">
      <c r="B151" t="s">
        <v>4</v>
      </c>
      <c r="C151" t="s">
        <v>164</v>
      </c>
      <c r="D151" t="str" cm="1">
        <f t="array" ref="D151">IFERROR(_xlfn.XLOOKUP(1,(B151=Headings!$A$2:$A$46)*(C151=Headings!$B$2:$B$46),Headings!$C$2:$C$46),"")</f>
        <v/>
      </c>
      <c r="E151" t="s">
        <v>188</v>
      </c>
    </row>
    <row r="152" spans="2:5" hidden="1">
      <c r="B152" t="s">
        <v>5</v>
      </c>
      <c r="C152" t="s">
        <v>164</v>
      </c>
      <c r="D152" t="str" cm="1">
        <f t="array" ref="D152">IFERROR(_xlfn.XLOOKUP(1,(B152=Headings!$A$2:$A$46)*(C152=Headings!$B$2:$B$46),Headings!$C$2:$C$46),"")</f>
        <v/>
      </c>
      <c r="E152" t="s">
        <v>5</v>
      </c>
    </row>
    <row r="153" spans="2:5" hidden="1">
      <c r="B153" t="s">
        <v>6</v>
      </c>
      <c r="C153" t="s">
        <v>164</v>
      </c>
      <c r="D153" t="str" cm="1">
        <f t="array" ref="D153">IFERROR(_xlfn.XLOOKUP(1,(B153=Headings!$A$2:$A$46)*(C153=Headings!$B$2:$B$46),Headings!$C$2:$C$46),"")</f>
        <v/>
      </c>
      <c r="E153" t="s">
        <v>191</v>
      </c>
    </row>
    <row r="154" spans="2:5" hidden="1">
      <c r="B154" t="s">
        <v>7</v>
      </c>
      <c r="C154" t="s">
        <v>164</v>
      </c>
      <c r="D154" t="str" cm="1">
        <f t="array" ref="D154">IFERROR(_xlfn.XLOOKUP(1,(B154=Headings!$A$2:$A$46)*(C154=Headings!$B$2:$B$46),Headings!$C$2:$C$46),"")</f>
        <v/>
      </c>
      <c r="E154" t="s">
        <v>193</v>
      </c>
    </row>
    <row r="155" spans="2:5" hidden="1">
      <c r="B155" t="s">
        <v>8</v>
      </c>
      <c r="C155" t="s">
        <v>164</v>
      </c>
      <c r="D155" t="str" cm="1">
        <f t="array" ref="D155">IFERROR(_xlfn.XLOOKUP(1,(B155=Headings!$A$2:$A$46)*(C155=Headings!$B$2:$B$46),Headings!$C$2:$C$46),"")</f>
        <v/>
      </c>
      <c r="E155" t="s">
        <v>196</v>
      </c>
    </row>
    <row r="156" spans="2:5" hidden="1">
      <c r="B156" t="s">
        <v>9</v>
      </c>
      <c r="C156" t="s">
        <v>164</v>
      </c>
      <c r="D156" t="str" cm="1">
        <f t="array" ref="D156">IFERROR(_xlfn.XLOOKUP(1,(B156=Headings!$A$2:$A$46)*(C156=Headings!$B$2:$B$46),Headings!$C$2:$C$46),"")</f>
        <v/>
      </c>
      <c r="E156" t="s">
        <v>199</v>
      </c>
    </row>
    <row r="157" spans="2:5" hidden="1">
      <c r="B157" t="s">
        <v>10</v>
      </c>
      <c r="C157" t="s">
        <v>164</v>
      </c>
      <c r="D157" t="str" cm="1">
        <f t="array" ref="D157">IFERROR(_xlfn.XLOOKUP(1,(B157=Headings!$A$2:$A$46)*(C157=Headings!$B$2:$B$46),Headings!$C$2:$C$46),"")</f>
        <v/>
      </c>
      <c r="E157" t="s">
        <v>201</v>
      </c>
    </row>
    <row r="158" spans="2:5" hidden="1">
      <c r="B158" t="s">
        <v>11</v>
      </c>
      <c r="C158" t="s">
        <v>164</v>
      </c>
      <c r="D158" t="str" cm="1">
        <f t="array" ref="D158">IFERROR(_xlfn.XLOOKUP(1,(B158=Headings!$A$2:$A$46)*(C158=Headings!$B$2:$B$46),Headings!$C$2:$C$46),"")</f>
        <v/>
      </c>
      <c r="E158" t="s">
        <v>204</v>
      </c>
    </row>
    <row r="159" spans="2:5" hidden="1">
      <c r="B159" t="s">
        <v>12</v>
      </c>
      <c r="C159" t="s">
        <v>164</v>
      </c>
      <c r="D159" t="str" cm="1">
        <f t="array" ref="D159">IFERROR(_xlfn.XLOOKUP(1,(B159=Headings!$A$2:$A$46)*(C159=Headings!$B$2:$B$46),Headings!$C$2:$C$46),"")</f>
        <v/>
      </c>
      <c r="E159" t="s">
        <v>206</v>
      </c>
    </row>
    <row r="160" spans="2:5" hidden="1">
      <c r="B160" t="s">
        <v>13</v>
      </c>
      <c r="C160" t="s">
        <v>164</v>
      </c>
      <c r="D160" t="str" cm="1">
        <f t="array" ref="D160">IFERROR(_xlfn.XLOOKUP(1,(B160=Headings!$A$2:$A$46)*(C160=Headings!$B$2:$B$46),Headings!$C$2:$C$46),"")</f>
        <v/>
      </c>
      <c r="E160" t="s">
        <v>206</v>
      </c>
    </row>
    <row r="161" spans="2:5" hidden="1">
      <c r="B161" t="s">
        <v>14</v>
      </c>
      <c r="C161" t="s">
        <v>164</v>
      </c>
      <c r="D161" t="str" cm="1">
        <f t="array" ref="D161">IFERROR(_xlfn.XLOOKUP(1,(B161=Headings!$A$2:$A$46)*(C161=Headings!$B$2:$B$46),Headings!$C$2:$C$46),"")</f>
        <v/>
      </c>
      <c r="E161" t="s">
        <v>208</v>
      </c>
    </row>
    <row r="162" spans="2:5" hidden="1">
      <c r="B162" t="s">
        <v>15</v>
      </c>
      <c r="C162" t="s">
        <v>164</v>
      </c>
      <c r="D162" t="str" cm="1">
        <f t="array" ref="D162">IFERROR(_xlfn.XLOOKUP(1,(B162=Headings!$A$2:$A$46)*(C162=Headings!$B$2:$B$46),Headings!$C$2:$C$46),"")</f>
        <v/>
      </c>
      <c r="E162" t="s">
        <v>210</v>
      </c>
    </row>
    <row r="163" spans="2:5" hidden="1">
      <c r="B163" t="s">
        <v>16</v>
      </c>
      <c r="C163" t="s">
        <v>164</v>
      </c>
      <c r="D163" t="str" cm="1">
        <f t="array" ref="D163">IFERROR(_xlfn.XLOOKUP(1,(B163=Headings!$A$2:$A$46)*(C163=Headings!$B$2:$B$46),Headings!$C$2:$C$46),"")</f>
        <v/>
      </c>
      <c r="E163" t="s">
        <v>16</v>
      </c>
    </row>
    <row r="164" spans="2:5" hidden="1">
      <c r="B164" t="s">
        <v>17</v>
      </c>
      <c r="C164" t="s">
        <v>164</v>
      </c>
      <c r="D164" t="str" cm="1">
        <f t="array" ref="D164">IFERROR(_xlfn.XLOOKUP(1,(B164=Headings!$A$2:$A$46)*(C164=Headings!$B$2:$B$46),Headings!$C$2:$C$46),"")</f>
        <v/>
      </c>
      <c r="E164" t="s">
        <v>16</v>
      </c>
    </row>
    <row r="165" spans="2:5" hidden="1">
      <c r="B165" t="s">
        <v>18</v>
      </c>
      <c r="C165" t="s">
        <v>164</v>
      </c>
      <c r="D165" t="str" cm="1">
        <f t="array" ref="D165">IFERROR(_xlfn.XLOOKUP(1,(B165=Headings!$A$2:$A$46)*(C165=Headings!$B$2:$B$46),Headings!$C$2:$C$46),"")</f>
        <v/>
      </c>
      <c r="E165" t="s">
        <v>213</v>
      </c>
    </row>
    <row r="166" spans="2:5" hidden="1">
      <c r="B166" t="s">
        <v>19</v>
      </c>
      <c r="C166" t="s">
        <v>164</v>
      </c>
      <c r="D166" t="str" cm="1">
        <f t="array" ref="D166">IFERROR(_xlfn.XLOOKUP(1,(B166=Headings!$A$2:$A$46)*(C166=Headings!$B$2:$B$46),Headings!$C$2:$C$46),"")</f>
        <v/>
      </c>
      <c r="E166" t="s">
        <v>215</v>
      </c>
    </row>
    <row r="167" spans="2:5" hidden="1">
      <c r="B167" t="s">
        <v>20</v>
      </c>
      <c r="C167" t="s">
        <v>164</v>
      </c>
      <c r="D167" t="str" cm="1">
        <f t="array" ref="D167">IFERROR(_xlfn.XLOOKUP(1,(B167=Headings!$A$2:$A$46)*(C167=Headings!$B$2:$B$46),Headings!$C$2:$C$46),"")</f>
        <v/>
      </c>
      <c r="E167" t="s">
        <v>218</v>
      </c>
    </row>
    <row r="168" spans="2:5" hidden="1">
      <c r="B168" t="s">
        <v>21</v>
      </c>
      <c r="C168" t="s">
        <v>164</v>
      </c>
      <c r="D168" t="str" cm="1">
        <f t="array" ref="D168">IFERROR(_xlfn.XLOOKUP(1,(B168=Headings!$A$2:$A$46)*(C168=Headings!$B$2:$B$46),Headings!$C$2:$C$46),"")</f>
        <v/>
      </c>
      <c r="E168" t="s">
        <v>220</v>
      </c>
    </row>
    <row r="169" spans="2:5" hidden="1">
      <c r="B169" t="s">
        <v>22</v>
      </c>
      <c r="C169" t="s">
        <v>164</v>
      </c>
      <c r="D169" t="str" cm="1">
        <f t="array" ref="D169">IFERROR(_xlfn.XLOOKUP(1,(B169=Headings!$A$2:$A$46)*(C169=Headings!$B$2:$B$46),Headings!$C$2:$C$46),"")</f>
        <v/>
      </c>
      <c r="E169" t="s">
        <v>222</v>
      </c>
    </row>
    <row r="170" spans="2:5" hidden="1">
      <c r="B170" t="s">
        <v>23</v>
      </c>
      <c r="C170" t="s">
        <v>164</v>
      </c>
      <c r="D170" t="str" cm="1">
        <f t="array" ref="D170">IFERROR(_xlfn.XLOOKUP(1,(B170=Headings!$A$2:$A$46)*(C170=Headings!$B$2:$B$46),Headings!$C$2:$C$46),"")</f>
        <v/>
      </c>
      <c r="E170" t="s">
        <v>224</v>
      </c>
    </row>
    <row r="171" spans="2:5" hidden="1">
      <c r="B171" t="s">
        <v>25</v>
      </c>
      <c r="C171" t="s">
        <v>164</v>
      </c>
      <c r="D171" t="str" cm="1">
        <f t="array" ref="D171">IFERROR(_xlfn.XLOOKUP(1,(B171=Headings!$A$2:$A$46)*(C171=Headings!$B$2:$B$46),Headings!$C$2:$C$46),"")</f>
        <v/>
      </c>
      <c r="E171" t="s">
        <v>226</v>
      </c>
    </row>
    <row r="172" spans="2:5" hidden="1">
      <c r="B172" t="s">
        <v>26</v>
      </c>
      <c r="C172" t="s">
        <v>164</v>
      </c>
      <c r="D172" t="str" cm="1">
        <f t="array" ref="D172">IFERROR(_xlfn.XLOOKUP(1,(B172=Headings!$A$2:$A$46)*(C172=Headings!$B$2:$B$46),Headings!$C$2:$C$46),"")</f>
        <v/>
      </c>
      <c r="E172" t="s">
        <v>226</v>
      </c>
    </row>
    <row r="173" spans="2:5" hidden="1">
      <c r="B173" t="s">
        <v>27</v>
      </c>
      <c r="C173" t="s">
        <v>164</v>
      </c>
      <c r="D173" t="str" cm="1">
        <f t="array" ref="D173">IFERROR(_xlfn.XLOOKUP(1,(B173=Headings!$A$2:$A$46)*(C173=Headings!$B$2:$B$46),Headings!$C$2:$C$46),"")</f>
        <v/>
      </c>
      <c r="E173" t="s">
        <v>228</v>
      </c>
    </row>
    <row r="174" spans="2:5" hidden="1">
      <c r="B174" t="s">
        <v>28</v>
      </c>
      <c r="C174" t="s">
        <v>164</v>
      </c>
      <c r="D174" t="str" cm="1">
        <f t="array" ref="D174">IFERROR(_xlfn.XLOOKUP(1,(B174=Headings!$A$2:$A$46)*(C174=Headings!$B$2:$B$46),Headings!$C$2:$C$46),"")</f>
        <v/>
      </c>
      <c r="E174" t="s">
        <v>230</v>
      </c>
    </row>
    <row r="175" spans="2:5" hidden="1">
      <c r="B175" t="s">
        <v>29</v>
      </c>
      <c r="C175" t="s">
        <v>164</v>
      </c>
      <c r="D175" t="str" cm="1">
        <f t="array" ref="D175">IFERROR(_xlfn.XLOOKUP(1,(B175=Headings!$A$2:$A$46)*(C175=Headings!$B$2:$B$46),Headings!$C$2:$C$46),"")</f>
        <v/>
      </c>
      <c r="E175" t="s">
        <v>232</v>
      </c>
    </row>
    <row r="176" spans="2:5" hidden="1">
      <c r="B176" t="s">
        <v>30</v>
      </c>
      <c r="C176" t="s">
        <v>164</v>
      </c>
      <c r="D176" t="str" cm="1">
        <f t="array" ref="D176">IFERROR(_xlfn.XLOOKUP(1,(B176=Headings!$A$2:$A$46)*(C176=Headings!$B$2:$B$46),Headings!$C$2:$C$46),"")</f>
        <v/>
      </c>
      <c r="E176" t="s">
        <v>234</v>
      </c>
    </row>
    <row r="177" spans="2:5" hidden="1">
      <c r="B177" t="s">
        <v>31</v>
      </c>
      <c r="C177" t="s">
        <v>164</v>
      </c>
      <c r="D177" t="str" cm="1">
        <f t="array" ref="D177">IFERROR(_xlfn.XLOOKUP(1,(B177=Headings!$A$2:$A$46)*(C177=Headings!$B$2:$B$46),Headings!$C$2:$C$46),"")</f>
        <v/>
      </c>
      <c r="E177" t="s">
        <v>237</v>
      </c>
    </row>
    <row r="178" spans="2:5" hidden="1">
      <c r="B178" t="s">
        <v>32</v>
      </c>
      <c r="C178" t="s">
        <v>164</v>
      </c>
      <c r="D178" t="str" cm="1">
        <f t="array" ref="D178">IFERROR(_xlfn.XLOOKUP(1,(B178=Headings!$A$2:$A$46)*(C178=Headings!$B$2:$B$46),Headings!$C$2:$C$46),"")</f>
        <v/>
      </c>
      <c r="E178" t="s">
        <v>32</v>
      </c>
    </row>
    <row r="179" spans="2:5" hidden="1">
      <c r="B179" t="s">
        <v>33</v>
      </c>
      <c r="C179" t="s">
        <v>164</v>
      </c>
      <c r="D179" t="str" cm="1">
        <f t="array" ref="D179">IFERROR(_xlfn.XLOOKUP(1,(B179=Headings!$A$2:$A$46)*(C179=Headings!$B$2:$B$46),Headings!$C$2:$C$46),"")</f>
        <v/>
      </c>
      <c r="E179" t="s">
        <v>32</v>
      </c>
    </row>
    <row r="180" spans="2:5" hidden="1">
      <c r="B180" t="s">
        <v>34</v>
      </c>
      <c r="C180" t="s">
        <v>164</v>
      </c>
      <c r="D180" t="str" cm="1">
        <f t="array" ref="D180">IFERROR(_xlfn.XLOOKUP(1,(B180=Headings!$A$2:$A$46)*(C180=Headings!$B$2:$B$46),Headings!$C$2:$C$46),"")</f>
        <v/>
      </c>
      <c r="E180" t="s">
        <v>240</v>
      </c>
    </row>
    <row r="181" spans="2:5" hidden="1">
      <c r="B181" t="s">
        <v>35</v>
      </c>
      <c r="C181" t="s">
        <v>164</v>
      </c>
      <c r="D181" t="str" cm="1">
        <f t="array" ref="D181">IFERROR(_xlfn.XLOOKUP(1,(B181=Headings!$A$2:$A$46)*(C181=Headings!$B$2:$B$46),Headings!$C$2:$C$46),"")</f>
        <v/>
      </c>
      <c r="E181" t="s">
        <v>242</v>
      </c>
    </row>
    <row r="182" spans="2:5" hidden="1">
      <c r="B182" t="s">
        <v>36</v>
      </c>
      <c r="C182" t="s">
        <v>164</v>
      </c>
      <c r="D182" t="str" cm="1">
        <f t="array" ref="D182">IFERROR(_xlfn.XLOOKUP(1,(B182=Headings!$A$2:$A$46)*(C182=Headings!$B$2:$B$46),Headings!$C$2:$C$46),"")</f>
        <v/>
      </c>
      <c r="E182" t="s">
        <v>244</v>
      </c>
    </row>
    <row r="183" spans="2:5" hidden="1">
      <c r="B183" t="s">
        <v>37</v>
      </c>
      <c r="C183" t="s">
        <v>164</v>
      </c>
      <c r="D183" t="str" cm="1">
        <f t="array" ref="D183">IFERROR(_xlfn.XLOOKUP(1,(B183=Headings!$A$2:$A$46)*(C183=Headings!$B$2:$B$46),Headings!$C$2:$C$46),"")</f>
        <v/>
      </c>
      <c r="E183" t="s">
        <v>246</v>
      </c>
    </row>
    <row r="184" spans="2:5" hidden="1">
      <c r="B184" t="s">
        <v>38</v>
      </c>
      <c r="C184" t="s">
        <v>164</v>
      </c>
      <c r="D184" t="str" cm="1">
        <f t="array" ref="D184">IFERROR(_xlfn.XLOOKUP(1,(B184=Headings!$A$2:$A$46)*(C184=Headings!$B$2:$B$46),Headings!$C$2:$C$46),"")</f>
        <v/>
      </c>
      <c r="E184" t="s">
        <v>248</v>
      </c>
    </row>
    <row r="185" spans="2:5" hidden="1">
      <c r="B185" t="s">
        <v>40</v>
      </c>
      <c r="C185" t="s">
        <v>164</v>
      </c>
      <c r="D185" t="str" cm="1">
        <f t="array" ref="D185">IFERROR(_xlfn.XLOOKUP(1,(B185=Headings!$A$2:$A$46)*(C185=Headings!$B$2:$B$46),Headings!$C$2:$C$46),"")</f>
        <v/>
      </c>
      <c r="E185" t="s">
        <v>250</v>
      </c>
    </row>
    <row r="186" spans="2:5" hidden="1">
      <c r="B186" t="s">
        <v>41</v>
      </c>
      <c r="C186" t="s">
        <v>164</v>
      </c>
      <c r="D186" t="str" cm="1">
        <f t="array" ref="D186">IFERROR(_xlfn.XLOOKUP(1,(B186=Headings!$A$2:$A$46)*(C186=Headings!$B$2:$B$46),Headings!$C$2:$C$46),"")</f>
        <v/>
      </c>
      <c r="E186" t="s">
        <v>250</v>
      </c>
    </row>
    <row r="187" spans="2:5" hidden="1">
      <c r="B187" t="s">
        <v>42</v>
      </c>
      <c r="C187" t="s">
        <v>164</v>
      </c>
      <c r="D187" t="str" cm="1">
        <f t="array" ref="D187">IFERROR(_xlfn.XLOOKUP(1,(B187=Headings!$A$2:$A$46)*(C187=Headings!$B$2:$B$46),Headings!$C$2:$C$46),"")</f>
        <v/>
      </c>
      <c r="E187" t="s">
        <v>252</v>
      </c>
    </row>
    <row r="188" spans="2:5" hidden="1">
      <c r="B188" t="s">
        <v>43</v>
      </c>
      <c r="C188" t="s">
        <v>164</v>
      </c>
      <c r="D188" t="str" cm="1">
        <f t="array" ref="D188">IFERROR(_xlfn.XLOOKUP(1,(B188=Headings!$A$2:$A$46)*(C188=Headings!$B$2:$B$46),Headings!$C$2:$C$46),"")</f>
        <v/>
      </c>
      <c r="E188" t="s">
        <v>254</v>
      </c>
    </row>
    <row r="189" spans="2:5" hidden="1">
      <c r="B189" t="s">
        <v>44</v>
      </c>
      <c r="C189" t="s">
        <v>164</v>
      </c>
      <c r="D189" t="str" cm="1">
        <f t="array" ref="D189">IFERROR(_xlfn.XLOOKUP(1,(B189=Headings!$A$2:$A$46)*(C189=Headings!$B$2:$B$46),Headings!$C$2:$C$46),"")</f>
        <v/>
      </c>
      <c r="E189" t="s">
        <v>256</v>
      </c>
    </row>
    <row r="190" spans="2:5" hidden="1">
      <c r="B190" t="s">
        <v>45</v>
      </c>
      <c r="C190" t="s">
        <v>164</v>
      </c>
      <c r="D190" t="str" cm="1">
        <f t="array" ref="D190">IFERROR(_xlfn.XLOOKUP(1,(B190=Headings!$A$2:$A$46)*(C190=Headings!$B$2:$B$46),Headings!$C$2:$C$46),"")</f>
        <v/>
      </c>
      <c r="E190" t="s">
        <v>258</v>
      </c>
    </row>
    <row r="191" spans="2:5" hidden="1">
      <c r="B191" t="s">
        <v>46</v>
      </c>
      <c r="C191" t="s">
        <v>164</v>
      </c>
      <c r="D191" t="str" cm="1">
        <f t="array" ref="D191">IFERROR(_xlfn.XLOOKUP(1,(B191=Headings!$A$2:$A$46)*(C191=Headings!$B$2:$B$46),Headings!$C$2:$C$46),"")</f>
        <v/>
      </c>
      <c r="E191" t="s">
        <v>260</v>
      </c>
    </row>
    <row r="192" spans="2:5" hidden="1">
      <c r="B192" t="s">
        <v>47</v>
      </c>
      <c r="C192" t="s">
        <v>164</v>
      </c>
      <c r="D192" t="str" cm="1">
        <f t="array" ref="D192">IFERROR(_xlfn.XLOOKUP(1,(B192=Headings!$A$2:$A$46)*(C192=Headings!$B$2:$B$46),Headings!$C$2:$C$46),"")</f>
        <v/>
      </c>
      <c r="E192" t="s">
        <v>260</v>
      </c>
    </row>
    <row r="193" spans="2:5" hidden="1">
      <c r="B193" t="s">
        <v>48</v>
      </c>
      <c r="C193" t="s">
        <v>164</v>
      </c>
      <c r="D193" t="str" cm="1">
        <f t="array" ref="D193">IFERROR(_xlfn.XLOOKUP(1,(B193=Headings!$A$2:$A$46)*(C193=Headings!$B$2:$B$46),Headings!$C$2:$C$46),"")</f>
        <v/>
      </c>
      <c r="E193" t="s">
        <v>262</v>
      </c>
    </row>
    <row r="194" spans="2:5" hidden="1">
      <c r="B194" t="s">
        <v>49</v>
      </c>
      <c r="C194" t="s">
        <v>164</v>
      </c>
      <c r="D194" t="str" cm="1">
        <f t="array" ref="D194">IFERROR(_xlfn.XLOOKUP(1,(B194=Headings!$A$2:$A$46)*(C194=Headings!$B$2:$B$46),Headings!$C$2:$C$46),"")</f>
        <v/>
      </c>
      <c r="E194" t="s">
        <v>264</v>
      </c>
    </row>
    <row r="195" spans="2:5" hidden="1">
      <c r="B195" t="s">
        <v>50</v>
      </c>
      <c r="C195" t="s">
        <v>164</v>
      </c>
      <c r="D195" t="str" cm="1">
        <f t="array" ref="D195">IFERROR(_xlfn.XLOOKUP(1,(B195=Headings!$A$2:$A$46)*(C195=Headings!$B$2:$B$46),Headings!$C$2:$C$46),"")</f>
        <v/>
      </c>
      <c r="E195" t="s">
        <v>264</v>
      </c>
    </row>
    <row r="196" spans="2:5" hidden="1">
      <c r="B196" t="s">
        <v>51</v>
      </c>
      <c r="C196" t="s">
        <v>164</v>
      </c>
      <c r="D196" t="str" cm="1">
        <f t="array" ref="D196">IFERROR(_xlfn.XLOOKUP(1,(B196=Headings!$A$2:$A$46)*(C196=Headings!$B$2:$B$46),Headings!$C$2:$C$46),"")</f>
        <v/>
      </c>
      <c r="E196" t="s">
        <v>264</v>
      </c>
    </row>
    <row r="197" spans="2:5" hidden="1">
      <c r="B197" t="s">
        <v>53</v>
      </c>
      <c r="C197" t="s">
        <v>164</v>
      </c>
      <c r="D197" t="str" cm="1">
        <f t="array" ref="D197">IFERROR(_xlfn.XLOOKUP(1,(B197=Headings!$A$2:$A$46)*(C197=Headings!$B$2:$B$46),Headings!$C$2:$C$46),"")</f>
        <v/>
      </c>
      <c r="E197" t="s">
        <v>268</v>
      </c>
    </row>
    <row r="198" spans="2:5" hidden="1">
      <c r="B198" t="s">
        <v>54</v>
      </c>
      <c r="C198" t="s">
        <v>164</v>
      </c>
      <c r="D198" t="str" cm="1">
        <f t="array" ref="D198">IFERROR(_xlfn.XLOOKUP(1,(B198=Headings!$A$2:$A$46)*(C198=Headings!$B$2:$B$46),Headings!$C$2:$C$46),"")</f>
        <v/>
      </c>
      <c r="E198" t="s">
        <v>270</v>
      </c>
    </row>
    <row r="199" spans="2:5" hidden="1">
      <c r="B199" t="s">
        <v>55</v>
      </c>
      <c r="C199" t="s">
        <v>164</v>
      </c>
      <c r="D199" t="str" cm="1">
        <f t="array" ref="D199">IFERROR(_xlfn.XLOOKUP(1,(B199=Headings!$A$2:$A$46)*(C199=Headings!$B$2:$B$46),Headings!$C$2:$C$46),"")</f>
        <v/>
      </c>
      <c r="E199" t="s">
        <v>272</v>
      </c>
    </row>
    <row r="200" spans="2:5" hidden="1">
      <c r="B200" t="s">
        <v>57</v>
      </c>
      <c r="C200" t="s">
        <v>164</v>
      </c>
      <c r="D200" t="str" cm="1">
        <f t="array" ref="D200">IFERROR(_xlfn.XLOOKUP(1,(B200=Headings!$A$2:$A$46)*(C200=Headings!$B$2:$B$46),Headings!$C$2:$C$46),"")</f>
        <v/>
      </c>
      <c r="E200" t="s">
        <v>277</v>
      </c>
    </row>
    <row r="201" spans="2:5" hidden="1">
      <c r="B201" t="s">
        <v>58</v>
      </c>
      <c r="C201" t="s">
        <v>164</v>
      </c>
      <c r="D201" t="str" cm="1">
        <f t="array" ref="D201">IFERROR(_xlfn.XLOOKUP(1,(B201=Headings!$A$2:$A$46)*(C201=Headings!$B$2:$B$46),Headings!$C$2:$C$46),"")</f>
        <v/>
      </c>
      <c r="E201" t="s">
        <v>280</v>
      </c>
    </row>
    <row r="202" spans="2:5" hidden="1">
      <c r="B202" t="s">
        <v>59</v>
      </c>
      <c r="C202" t="s">
        <v>164</v>
      </c>
      <c r="D202" t="str" cm="1">
        <f t="array" ref="D202">IFERROR(_xlfn.XLOOKUP(1,(B202=Headings!$A$2:$A$46)*(C202=Headings!$B$2:$B$46),Headings!$C$2:$C$46),"")</f>
        <v/>
      </c>
      <c r="E202" t="s">
        <v>282</v>
      </c>
    </row>
    <row r="203" spans="2:5" hidden="1">
      <c r="B203" t="s">
        <v>60</v>
      </c>
      <c r="C203" t="s">
        <v>164</v>
      </c>
      <c r="D203" t="str" cm="1">
        <f t="array" ref="D203">IFERROR(_xlfn.XLOOKUP(1,(B203=Headings!$A$2:$A$46)*(C203=Headings!$B$2:$B$46),Headings!$C$2:$C$46),"")</f>
        <v/>
      </c>
      <c r="E203" t="s">
        <v>285</v>
      </c>
    </row>
    <row r="204" spans="2:5" hidden="1">
      <c r="B204" t="s">
        <v>61</v>
      </c>
      <c r="C204" t="s">
        <v>164</v>
      </c>
      <c r="D204" t="str" cm="1">
        <f t="array" ref="D204">IFERROR(_xlfn.XLOOKUP(1,(B204=Headings!$A$2:$A$46)*(C204=Headings!$B$2:$B$46),Headings!$C$2:$C$46),"")</f>
        <v/>
      </c>
      <c r="E204" t="s">
        <v>287</v>
      </c>
    </row>
    <row r="205" spans="2:5" hidden="1">
      <c r="B205" t="s">
        <v>63</v>
      </c>
      <c r="C205" t="s">
        <v>164</v>
      </c>
      <c r="D205" t="str" cm="1">
        <f t="array" ref="D205">IFERROR(_xlfn.XLOOKUP(1,(B205=Headings!$A$2:$A$46)*(C205=Headings!$B$2:$B$46),Headings!$C$2:$C$46),"")</f>
        <v/>
      </c>
      <c r="E205" t="s">
        <v>289</v>
      </c>
    </row>
    <row r="206" spans="2:5" hidden="1">
      <c r="B206" t="s">
        <v>64</v>
      </c>
      <c r="C206" t="s">
        <v>164</v>
      </c>
      <c r="D206" t="str" cm="1">
        <f t="array" ref="D206">IFERROR(_xlfn.XLOOKUP(1,(B206=Headings!$A$2:$A$46)*(C206=Headings!$B$2:$B$46),Headings!$C$2:$C$46),"")</f>
        <v/>
      </c>
      <c r="E206" t="s">
        <v>289</v>
      </c>
    </row>
    <row r="207" spans="2:5" hidden="1">
      <c r="B207" t="s">
        <v>65</v>
      </c>
      <c r="C207" t="s">
        <v>164</v>
      </c>
      <c r="D207" t="str" cm="1">
        <f t="array" ref="D207">IFERROR(_xlfn.XLOOKUP(1,(B207=Headings!$A$2:$A$46)*(C207=Headings!$B$2:$B$46),Headings!$C$2:$C$46),"")</f>
        <v/>
      </c>
      <c r="E207" t="s">
        <v>291</v>
      </c>
    </row>
    <row r="208" spans="2:5" hidden="1">
      <c r="B208" t="s">
        <v>66</v>
      </c>
      <c r="C208" t="s">
        <v>164</v>
      </c>
      <c r="D208" t="str" cm="1">
        <f t="array" ref="D208">IFERROR(_xlfn.XLOOKUP(1,(B208=Headings!$A$2:$A$46)*(C208=Headings!$B$2:$B$46),Headings!$C$2:$C$46),"")</f>
        <v/>
      </c>
      <c r="E208" t="s">
        <v>294</v>
      </c>
    </row>
    <row r="209" spans="2:5" hidden="1">
      <c r="B209" t="s">
        <v>67</v>
      </c>
      <c r="C209" t="s">
        <v>164</v>
      </c>
      <c r="D209" t="str" cm="1">
        <f t="array" ref="D209">IFERROR(_xlfn.XLOOKUP(1,(B209=Headings!$A$2:$A$46)*(C209=Headings!$B$2:$B$46),Headings!$C$2:$C$46),"")</f>
        <v/>
      </c>
      <c r="E209" t="s">
        <v>296</v>
      </c>
    </row>
    <row r="210" spans="2:5" hidden="1">
      <c r="B210" t="s">
        <v>68</v>
      </c>
      <c r="C210" t="s">
        <v>164</v>
      </c>
      <c r="D210" t="str" cm="1">
        <f t="array" ref="D210">IFERROR(_xlfn.XLOOKUP(1,(B210=Headings!$A$2:$A$46)*(C210=Headings!$B$2:$B$46),Headings!$C$2:$C$46),"")</f>
        <v/>
      </c>
      <c r="E210" t="s">
        <v>299</v>
      </c>
    </row>
    <row r="211" spans="2:5" hidden="1">
      <c r="B211" t="s">
        <v>69</v>
      </c>
      <c r="C211" t="s">
        <v>164</v>
      </c>
      <c r="D211" t="str" cm="1">
        <f t="array" ref="D211">IFERROR(_xlfn.XLOOKUP(1,(B211=Headings!$A$2:$A$46)*(C211=Headings!$B$2:$B$46),Headings!$C$2:$C$46),"")</f>
        <v/>
      </c>
      <c r="E211" t="s">
        <v>301</v>
      </c>
    </row>
    <row r="212" spans="2:5" hidden="1">
      <c r="B212" t="s">
        <v>70</v>
      </c>
      <c r="C212" t="s">
        <v>164</v>
      </c>
      <c r="D212" t="str" cm="1">
        <f t="array" ref="D212">IFERROR(_xlfn.XLOOKUP(1,(B212=Headings!$A$2:$A$46)*(C212=Headings!$B$2:$B$46),Headings!$C$2:$C$46),"")</f>
        <v/>
      </c>
      <c r="E212" t="s">
        <v>303</v>
      </c>
    </row>
    <row r="213" spans="2:5" hidden="1">
      <c r="B213" t="s">
        <v>71</v>
      </c>
      <c r="C213" t="s">
        <v>164</v>
      </c>
      <c r="D213" t="str" cm="1">
        <f t="array" ref="D213">IFERROR(_xlfn.XLOOKUP(1,(B213=Headings!$A$2:$A$46)*(C213=Headings!$B$2:$B$46),Headings!$C$2:$C$46),"")</f>
        <v/>
      </c>
      <c r="E213" t="s">
        <v>303</v>
      </c>
    </row>
    <row r="214" spans="2:5" hidden="1">
      <c r="B214" t="s">
        <v>73</v>
      </c>
      <c r="C214" t="s">
        <v>164</v>
      </c>
      <c r="D214" t="str" cm="1">
        <f t="array" ref="D214">IFERROR(_xlfn.XLOOKUP(1,(B214=Headings!$A$2:$A$46)*(C214=Headings!$B$2:$B$46),Headings!$C$2:$C$46),"")</f>
        <v/>
      </c>
      <c r="E214" t="s">
        <v>307</v>
      </c>
    </row>
    <row r="215" spans="2:5" hidden="1">
      <c r="B215" t="s">
        <v>74</v>
      </c>
      <c r="C215" t="s">
        <v>164</v>
      </c>
      <c r="D215" t="str" cm="1">
        <f t="array" ref="D215">IFERROR(_xlfn.XLOOKUP(1,(B215=Headings!$A$2:$A$46)*(C215=Headings!$B$2:$B$46),Headings!$C$2:$C$46),"")</f>
        <v/>
      </c>
      <c r="E215" t="s">
        <v>305</v>
      </c>
    </row>
    <row r="216" spans="2:5" hidden="1">
      <c r="B216" t="s">
        <v>75</v>
      </c>
      <c r="C216" t="s">
        <v>164</v>
      </c>
      <c r="D216" t="str" cm="1">
        <f t="array" ref="D216">IFERROR(_xlfn.XLOOKUP(1,(B216=Headings!$A$2:$A$46)*(C216=Headings!$B$2:$B$46),Headings!$C$2:$C$46),"")</f>
        <v/>
      </c>
      <c r="E216" t="s">
        <v>305</v>
      </c>
    </row>
    <row r="217" spans="2:5" hidden="1">
      <c r="B217" t="s">
        <v>76</v>
      </c>
      <c r="C217" t="s">
        <v>164</v>
      </c>
      <c r="D217" t="str" cm="1">
        <f t="array" ref="D217">IFERROR(_xlfn.XLOOKUP(1,(B217=Headings!$A$2:$A$46)*(C217=Headings!$B$2:$B$46),Headings!$C$2:$C$46),"")</f>
        <v/>
      </c>
      <c r="E217" t="s">
        <v>309</v>
      </c>
    </row>
    <row r="218" spans="2:5" hidden="1">
      <c r="B218" t="s">
        <v>77</v>
      </c>
      <c r="C218" t="s">
        <v>164</v>
      </c>
      <c r="D218" t="str" cm="1">
        <f t="array" ref="D218">IFERROR(_xlfn.XLOOKUP(1,(B218=Headings!$A$2:$A$46)*(C218=Headings!$B$2:$B$46),Headings!$C$2:$C$46),"")</f>
        <v/>
      </c>
      <c r="E218" t="s">
        <v>311</v>
      </c>
    </row>
    <row r="219" spans="2:5" hidden="1">
      <c r="B219" t="s">
        <v>78</v>
      </c>
      <c r="C219" t="s">
        <v>164</v>
      </c>
      <c r="D219" t="str" cm="1">
        <f t="array" ref="D219">IFERROR(_xlfn.XLOOKUP(1,(B219=Headings!$A$2:$A$46)*(C219=Headings!$B$2:$B$46),Headings!$C$2:$C$46),"")</f>
        <v/>
      </c>
      <c r="E219" t="s">
        <v>313</v>
      </c>
    </row>
    <row r="220" spans="2:5" hidden="1">
      <c r="B220" t="s">
        <v>79</v>
      </c>
      <c r="C220" t="s">
        <v>164</v>
      </c>
      <c r="D220" t="str" cm="1">
        <f t="array" ref="D220">IFERROR(_xlfn.XLOOKUP(1,(B220=Headings!$A$2:$A$46)*(C220=Headings!$B$2:$B$46),Headings!$C$2:$C$46),"")</f>
        <v/>
      </c>
      <c r="E220" t="s">
        <v>315</v>
      </c>
    </row>
    <row r="221" spans="2:5" hidden="1">
      <c r="B221" t="s">
        <v>80</v>
      </c>
      <c r="C221" t="s">
        <v>164</v>
      </c>
      <c r="D221" t="str" cm="1">
        <f t="array" ref="D221">IFERROR(_xlfn.XLOOKUP(1,(B221=Headings!$A$2:$A$46)*(C221=Headings!$B$2:$B$46),Headings!$C$2:$C$46),"")</f>
        <v/>
      </c>
      <c r="E221" t="s">
        <v>315</v>
      </c>
    </row>
    <row r="222" spans="2:5" hidden="1">
      <c r="B222" t="s">
        <v>81</v>
      </c>
      <c r="C222" t="s">
        <v>164</v>
      </c>
      <c r="D222" t="str" cm="1">
        <f t="array" ref="D222">IFERROR(_xlfn.XLOOKUP(1,(B222=Headings!$A$2:$A$46)*(C222=Headings!$B$2:$B$46),Headings!$C$2:$C$46),"")</f>
        <v/>
      </c>
      <c r="E222" t="s">
        <v>315</v>
      </c>
    </row>
    <row r="223" spans="2:5" hidden="1">
      <c r="B223" t="s">
        <v>82</v>
      </c>
      <c r="C223" t="s">
        <v>164</v>
      </c>
      <c r="D223" t="str" cm="1">
        <f t="array" ref="D223">IFERROR(_xlfn.XLOOKUP(1,(B223=Headings!$A$2:$A$46)*(C223=Headings!$B$2:$B$46),Headings!$C$2:$C$46),"")</f>
        <v/>
      </c>
      <c r="E223" t="s">
        <v>317</v>
      </c>
    </row>
    <row r="224" spans="2:5" hidden="1">
      <c r="B224" t="s">
        <v>84</v>
      </c>
      <c r="C224" t="s">
        <v>164</v>
      </c>
      <c r="D224" t="str" cm="1">
        <f t="array" ref="D224">IFERROR(_xlfn.XLOOKUP(1,(B224=Headings!$A$2:$A$46)*(C224=Headings!$B$2:$B$46),Headings!$C$2:$C$46),"")</f>
        <v/>
      </c>
      <c r="E224" t="s">
        <v>316</v>
      </c>
    </row>
    <row r="225" spans="2:5" hidden="1">
      <c r="B225" t="s">
        <v>85</v>
      </c>
      <c r="C225" t="s">
        <v>164</v>
      </c>
      <c r="D225" t="str" cm="1">
        <f t="array" ref="D225">IFERROR(_xlfn.XLOOKUP(1,(B225=Headings!$A$2:$A$46)*(C225=Headings!$B$2:$B$46),Headings!$C$2:$C$46),"")</f>
        <v/>
      </c>
      <c r="E225" t="s">
        <v>319</v>
      </c>
    </row>
    <row r="226" spans="2:5" hidden="1">
      <c r="B226" t="s">
        <v>86</v>
      </c>
      <c r="C226" t="s">
        <v>164</v>
      </c>
      <c r="D226" t="str" cm="1">
        <f t="array" ref="D226">IFERROR(_xlfn.XLOOKUP(1,(B226=Headings!$A$2:$A$46)*(C226=Headings!$B$2:$B$46),Headings!$C$2:$C$46),"")</f>
        <v/>
      </c>
      <c r="E226" t="s">
        <v>319</v>
      </c>
    </row>
    <row r="227" spans="2:5" hidden="1">
      <c r="B227" t="s">
        <v>87</v>
      </c>
      <c r="C227" t="s">
        <v>164</v>
      </c>
      <c r="D227" t="str" cm="1">
        <f t="array" ref="D227">IFERROR(_xlfn.XLOOKUP(1,(B227=Headings!$A$2:$A$46)*(C227=Headings!$B$2:$B$46),Headings!$C$2:$C$46),"")</f>
        <v/>
      </c>
      <c r="E227" t="s">
        <v>322</v>
      </c>
    </row>
    <row r="228" spans="2:5" hidden="1">
      <c r="B228" t="s">
        <v>88</v>
      </c>
      <c r="C228" t="s">
        <v>164</v>
      </c>
      <c r="D228" t="str" cm="1">
        <f t="array" ref="D228">IFERROR(_xlfn.XLOOKUP(1,(B228=Headings!$A$2:$A$46)*(C228=Headings!$B$2:$B$46),Headings!$C$2:$C$46),"")</f>
        <v/>
      </c>
      <c r="E228" t="s">
        <v>324</v>
      </c>
    </row>
    <row r="229" spans="2:5" hidden="1">
      <c r="B229" t="s">
        <v>90</v>
      </c>
      <c r="C229" t="s">
        <v>164</v>
      </c>
      <c r="D229" t="str" cm="1">
        <f t="array" ref="D229">IFERROR(_xlfn.XLOOKUP(1,(B229=Headings!$A$2:$A$46)*(C229=Headings!$B$2:$B$46),Headings!$C$2:$C$46),"")</f>
        <v/>
      </c>
      <c r="E229" t="s">
        <v>326</v>
      </c>
    </row>
    <row r="230" spans="2:5" hidden="1">
      <c r="B230" t="s">
        <v>91</v>
      </c>
      <c r="C230" t="s">
        <v>164</v>
      </c>
      <c r="D230" t="str" cm="1">
        <f t="array" ref="D230">IFERROR(_xlfn.XLOOKUP(1,(B230=Headings!$A$2:$A$46)*(C230=Headings!$B$2:$B$46),Headings!$C$2:$C$46),"")</f>
        <v/>
      </c>
      <c r="E230" t="s">
        <v>326</v>
      </c>
    </row>
    <row r="231" spans="2:5" hidden="1">
      <c r="B231" t="s">
        <v>92</v>
      </c>
      <c r="C231" t="s">
        <v>164</v>
      </c>
      <c r="D231" t="str" cm="1">
        <f t="array" ref="D231">IFERROR(_xlfn.XLOOKUP(1,(B231=Headings!$A$2:$A$46)*(C231=Headings!$B$2:$B$46),Headings!$C$2:$C$46),"")</f>
        <v/>
      </c>
      <c r="E231" t="s">
        <v>326</v>
      </c>
    </row>
    <row r="232" spans="2:5" hidden="1">
      <c r="B232" t="s">
        <v>93</v>
      </c>
      <c r="C232" t="s">
        <v>164</v>
      </c>
      <c r="D232" t="str" cm="1">
        <f t="array" ref="D232">IFERROR(_xlfn.XLOOKUP(1,(B232=Headings!$A$2:$A$46)*(C232=Headings!$B$2:$B$46),Headings!$C$2:$C$46),"")</f>
        <v/>
      </c>
      <c r="E232" t="s">
        <v>328</v>
      </c>
    </row>
    <row r="233" spans="2:5" hidden="1">
      <c r="B233" t="s">
        <v>94</v>
      </c>
      <c r="C233" t="s">
        <v>164</v>
      </c>
      <c r="D233" t="str" cm="1">
        <f t="array" ref="D233">IFERROR(_xlfn.XLOOKUP(1,(B233=Headings!$A$2:$A$46)*(C233=Headings!$B$2:$B$46),Headings!$C$2:$C$46),"")</f>
        <v/>
      </c>
      <c r="E233" t="s">
        <v>330</v>
      </c>
    </row>
    <row r="234" spans="2:5" hidden="1">
      <c r="B234" t="s">
        <v>95</v>
      </c>
      <c r="C234" t="s">
        <v>164</v>
      </c>
      <c r="D234" t="str" cm="1">
        <f t="array" ref="D234">IFERROR(_xlfn.XLOOKUP(1,(B234=Headings!$A$2:$A$46)*(C234=Headings!$B$2:$B$46),Headings!$C$2:$C$46),"")</f>
        <v/>
      </c>
      <c r="E234" t="s">
        <v>333</v>
      </c>
    </row>
    <row r="235" spans="2:5" hidden="1">
      <c r="B235" t="s">
        <v>96</v>
      </c>
      <c r="C235" t="s">
        <v>164</v>
      </c>
      <c r="D235" t="str" cm="1">
        <f t="array" ref="D235">IFERROR(_xlfn.XLOOKUP(1,(B235=Headings!$A$2:$A$46)*(C235=Headings!$B$2:$B$46),Headings!$C$2:$C$46),"")</f>
        <v/>
      </c>
      <c r="E235" t="s">
        <v>335</v>
      </c>
    </row>
    <row r="236" spans="2:5" hidden="1">
      <c r="B236" t="s">
        <v>97</v>
      </c>
      <c r="C236" t="s">
        <v>164</v>
      </c>
      <c r="D236" t="str" cm="1">
        <f t="array" ref="D236">IFERROR(_xlfn.XLOOKUP(1,(B236=Headings!$A$2:$A$46)*(C236=Headings!$B$2:$B$46),Headings!$C$2:$C$46),"")</f>
        <v/>
      </c>
      <c r="E236" t="s">
        <v>338</v>
      </c>
    </row>
    <row r="237" spans="2:5" hidden="1">
      <c r="B237" t="s">
        <v>98</v>
      </c>
      <c r="C237" t="s">
        <v>164</v>
      </c>
      <c r="D237" t="str" cm="1">
        <f t="array" ref="D237">IFERROR(_xlfn.XLOOKUP(1,(B237=Headings!$A$2:$A$46)*(C237=Headings!$B$2:$B$46),Headings!$C$2:$C$46),"")</f>
        <v/>
      </c>
      <c r="E237" t="s">
        <v>340</v>
      </c>
    </row>
    <row r="238" spans="2:5" hidden="1">
      <c r="B238" t="s">
        <v>99</v>
      </c>
      <c r="C238" t="s">
        <v>164</v>
      </c>
      <c r="D238" t="str" cm="1">
        <f t="array" ref="D238">IFERROR(_xlfn.XLOOKUP(1,(B238=Headings!$A$2:$A$46)*(C238=Headings!$B$2:$B$46),Headings!$C$2:$C$46),"")</f>
        <v/>
      </c>
      <c r="E238" t="s">
        <v>342</v>
      </c>
    </row>
    <row r="239" spans="2:5" hidden="1">
      <c r="B239" t="s">
        <v>100</v>
      </c>
      <c r="C239" t="s">
        <v>164</v>
      </c>
      <c r="D239" t="str" cm="1">
        <f t="array" ref="D239">IFERROR(_xlfn.XLOOKUP(1,(B239=Headings!$A$2:$A$46)*(C239=Headings!$B$2:$B$46),Headings!$C$2:$C$46),"")</f>
        <v/>
      </c>
      <c r="E239" t="s">
        <v>342</v>
      </c>
    </row>
    <row r="240" spans="2:5" hidden="1">
      <c r="B240" t="s">
        <v>101</v>
      </c>
      <c r="C240" t="s">
        <v>164</v>
      </c>
      <c r="D240" t="str" cm="1">
        <f t="array" ref="D240">IFERROR(_xlfn.XLOOKUP(1,(B240=Headings!$A$2:$A$46)*(C240=Headings!$B$2:$B$46),Headings!$C$2:$C$46),"")</f>
        <v/>
      </c>
      <c r="E240" t="s">
        <v>342</v>
      </c>
    </row>
    <row r="241" spans="2:5" hidden="1">
      <c r="B241" t="s">
        <v>102</v>
      </c>
      <c r="C241" t="s">
        <v>164</v>
      </c>
      <c r="D241" t="str" cm="1">
        <f t="array" ref="D241">IFERROR(_xlfn.XLOOKUP(1,(B241=Headings!$A$2:$A$46)*(C241=Headings!$B$2:$B$46),Headings!$C$2:$C$46),"")</f>
        <v/>
      </c>
      <c r="E241" t="s">
        <v>342</v>
      </c>
    </row>
    <row r="242" spans="2:5" hidden="1">
      <c r="B242" t="s">
        <v>103</v>
      </c>
      <c r="C242" t="s">
        <v>164</v>
      </c>
      <c r="D242" t="str" cm="1">
        <f t="array" ref="D242">IFERROR(_xlfn.XLOOKUP(1,(B242=Headings!$A$2:$A$46)*(C242=Headings!$B$2:$B$46),Headings!$C$2:$C$46),"")</f>
        <v/>
      </c>
      <c r="E242" t="s">
        <v>345</v>
      </c>
    </row>
    <row r="243" spans="2:5" hidden="1">
      <c r="B243" t="s">
        <v>104</v>
      </c>
      <c r="C243" t="s">
        <v>164</v>
      </c>
      <c r="D243" t="str" cm="1">
        <f t="array" ref="D243">IFERROR(_xlfn.XLOOKUP(1,(B243=Headings!$A$2:$A$46)*(C243=Headings!$B$2:$B$46),Headings!$C$2:$C$46),"")</f>
        <v/>
      </c>
      <c r="E243" t="s">
        <v>347</v>
      </c>
    </row>
    <row r="244" spans="2:5" hidden="1">
      <c r="B244" t="s">
        <v>105</v>
      </c>
      <c r="C244" t="s">
        <v>164</v>
      </c>
      <c r="D244" t="str" cm="1">
        <f t="array" ref="D244">IFERROR(_xlfn.XLOOKUP(1,(B244=Headings!$A$2:$A$46)*(C244=Headings!$B$2:$B$46),Headings!$C$2:$C$46),"")</f>
        <v/>
      </c>
      <c r="E244" t="s">
        <v>347</v>
      </c>
    </row>
    <row r="245" spans="2:5" hidden="1">
      <c r="B245" t="s">
        <v>106</v>
      </c>
      <c r="C245" t="s">
        <v>164</v>
      </c>
      <c r="D245" t="str" cm="1">
        <f t="array" ref="D245">IFERROR(_xlfn.XLOOKUP(1,(B245=Headings!$A$2:$A$46)*(C245=Headings!$B$2:$B$46),Headings!$C$2:$C$46),"")</f>
        <v/>
      </c>
      <c r="E245" t="s">
        <v>349</v>
      </c>
    </row>
    <row r="246" spans="2:5" hidden="1">
      <c r="B246" t="s">
        <v>107</v>
      </c>
      <c r="C246" t="s">
        <v>164</v>
      </c>
      <c r="D246" t="str" cm="1">
        <f t="array" ref="D246">IFERROR(_xlfn.XLOOKUP(1,(B246=Headings!$A$2:$A$46)*(C246=Headings!$B$2:$B$46),Headings!$C$2:$C$46),"")</f>
        <v/>
      </c>
      <c r="E246" t="s">
        <v>351</v>
      </c>
    </row>
    <row r="247" spans="2:5" hidden="1">
      <c r="B247" t="s">
        <v>108</v>
      </c>
      <c r="C247" t="s">
        <v>164</v>
      </c>
      <c r="D247" t="str" cm="1">
        <f t="array" ref="D247">IFERROR(_xlfn.XLOOKUP(1,(B247=Headings!$A$2:$A$46)*(C247=Headings!$B$2:$B$46),Headings!$C$2:$C$46),"")</f>
        <v>Alinhamento do PAN ao Apelo de Durban para a ação</v>
      </c>
      <c r="E247" t="s">
        <v>353</v>
      </c>
    </row>
    <row r="248" spans="2:5" hidden="1">
      <c r="B248" t="s">
        <v>109</v>
      </c>
      <c r="C248" t="s">
        <v>164</v>
      </c>
      <c r="D248" t="str" cm="1">
        <f t="array" ref="D248">IFERROR(_xlfn.XLOOKUP(1,(B248=Headings!$A$2:$A$46)*(C248=Headings!$B$2:$B$46),Headings!$C$2:$C$46),"")</f>
        <v/>
      </c>
      <c r="E248" t="s">
        <v>355</v>
      </c>
    </row>
    <row r="249" spans="2:5" hidden="1">
      <c r="B249" t="s">
        <v>110</v>
      </c>
      <c r="C249" t="s">
        <v>164</v>
      </c>
      <c r="D249" t="str" cm="1">
        <f t="array" ref="D249">IFERROR(_xlfn.XLOOKUP(1,(B249=Headings!$A$2:$A$46)*(C249=Headings!$B$2:$B$46),Headings!$C$2:$C$46),"")</f>
        <v/>
      </c>
      <c r="E249" t="s">
        <v>110</v>
      </c>
    </row>
    <row r="250" spans="2:5" hidden="1">
      <c r="B250" t="s">
        <v>112</v>
      </c>
      <c r="C250" t="s">
        <v>164</v>
      </c>
      <c r="D250" t="str" cm="1">
        <f t="array" ref="D250">IFERROR(_xlfn.XLOOKUP(1,(B250=Headings!$A$2:$A$46)*(C250=Headings!$B$2:$B$46),Headings!$C$2:$C$46),"")</f>
        <v/>
      </c>
      <c r="E250" t="s">
        <v>357</v>
      </c>
    </row>
    <row r="251" spans="2:5" hidden="1">
      <c r="B251" t="s">
        <v>114</v>
      </c>
      <c r="C251" t="s">
        <v>164</v>
      </c>
      <c r="D251" t="str" cm="1">
        <f t="array" ref="D251">IFERROR(_xlfn.XLOOKUP(1,(B251=Headings!$A$2:$A$46)*(C251=Headings!$B$2:$B$46),Headings!$C$2:$C$46),"")</f>
        <v/>
      </c>
      <c r="E251" t="s">
        <v>359</v>
      </c>
    </row>
    <row r="252" spans="2:5" hidden="1">
      <c r="B252" t="s">
        <v>115</v>
      </c>
      <c r="C252" t="s">
        <v>164</v>
      </c>
      <c r="D252" t="str" cm="1">
        <f t="array" ref="D252">IFERROR(_xlfn.XLOOKUP(1,(B252=Headings!$A$2:$A$46)*(C252=Headings!$B$2:$B$46),Headings!$C$2:$C$46),"")</f>
        <v/>
      </c>
      <c r="E252" t="s">
        <v>359</v>
      </c>
    </row>
    <row r="253" spans="2:5" hidden="1">
      <c r="B253" t="s">
        <v>116</v>
      </c>
      <c r="C253" t="s">
        <v>164</v>
      </c>
      <c r="D253" t="str" cm="1">
        <f t="array" ref="D253">IFERROR(_xlfn.XLOOKUP(1,(B253=Headings!$A$2:$A$46)*(C253=Headings!$B$2:$B$46),Headings!$C$2:$C$46),"")</f>
        <v/>
      </c>
      <c r="E253" t="s">
        <v>361</v>
      </c>
    </row>
    <row r="254" spans="2:5" hidden="1">
      <c r="B254" t="s">
        <v>117</v>
      </c>
      <c r="C254" t="s">
        <v>164</v>
      </c>
      <c r="D254" t="str" cm="1">
        <f t="array" ref="D254">IFERROR(_xlfn.XLOOKUP(1,(B254=Headings!$A$2:$A$46)*(C254=Headings!$B$2:$B$46),Headings!$C$2:$C$46),"")</f>
        <v/>
      </c>
      <c r="E254" t="s">
        <v>363</v>
      </c>
    </row>
    <row r="255" spans="2:5" hidden="1">
      <c r="B255" t="s">
        <v>118</v>
      </c>
      <c r="C255" t="s">
        <v>164</v>
      </c>
      <c r="D255" t="str" cm="1">
        <f t="array" ref="D255">IFERROR(_xlfn.XLOOKUP(1,(B255=Headings!$A$2:$A$46)*(C255=Headings!$B$2:$B$46),Headings!$C$2:$C$46),"")</f>
        <v/>
      </c>
      <c r="E255" t="s">
        <v>365</v>
      </c>
    </row>
    <row r="256" spans="2:5" hidden="1">
      <c r="B256" t="s">
        <v>119</v>
      </c>
      <c r="C256" t="s">
        <v>164</v>
      </c>
      <c r="D256" t="str" cm="1">
        <f t="array" ref="D256">IFERROR(_xlfn.XLOOKUP(1,(B256=Headings!$A$2:$A$46)*(C256=Headings!$B$2:$B$46),Headings!$C$2:$C$46),"")</f>
        <v/>
      </c>
      <c r="E256" t="s">
        <v>367</v>
      </c>
    </row>
    <row r="257" spans="2:5" hidden="1">
      <c r="B257" t="s">
        <v>368</v>
      </c>
      <c r="C257" t="s">
        <v>164</v>
      </c>
      <c r="D257" t="str" cm="1">
        <f t="array" ref="D257">IFERROR(_xlfn.XLOOKUP(1,(B257=Headings!$A$2:$A$46)*(C257=Headings!$B$2:$B$46),Headings!$C$2:$C$46),"")</f>
        <v/>
      </c>
      <c r="E257" t="s">
        <v>370</v>
      </c>
    </row>
    <row r="258" spans="2:5" hidden="1">
      <c r="B258" t="s">
        <v>121</v>
      </c>
      <c r="C258" t="s">
        <v>164</v>
      </c>
      <c r="D258" t="str" cm="1">
        <f t="array" ref="D258">IFERROR(_xlfn.XLOOKUP(1,(B258=Headings!$A$2:$A$46)*(C258=Headings!$B$2:$B$46),Headings!$C$2:$C$46),"")</f>
        <v/>
      </c>
      <c r="E258" t="s">
        <v>372</v>
      </c>
    </row>
    <row r="259" spans="2:5" hidden="1">
      <c r="B259" t="s">
        <v>122</v>
      </c>
      <c r="C259" t="s">
        <v>164</v>
      </c>
      <c r="D259" t="str" cm="1">
        <f t="array" ref="D259">IFERROR(_xlfn.XLOOKUP(1,(B259=Headings!$A$2:$A$46)*(C259=Headings!$B$2:$B$46),Headings!$C$2:$C$46),"")</f>
        <v/>
      </c>
      <c r="E259" t="s">
        <v>374</v>
      </c>
    </row>
    <row r="260" spans="2:5">
      <c r="B260" t="s">
        <v>123</v>
      </c>
      <c r="C260" t="s">
        <v>164</v>
      </c>
      <c r="D260" t="str" cm="1">
        <f t="array" ref="D260">IFERROR(_xlfn.XLOOKUP(1,(B260=Headings!$A$2:$A$46)*(C260=Headings!$B$2:$B$46),Headings!$C$2:$C$46),"")</f>
        <v/>
      </c>
      <c r="E260" t="s">
        <v>377</v>
      </c>
    </row>
    <row r="261" spans="2:5" hidden="1">
      <c r="B261" t="s">
        <v>124</v>
      </c>
      <c r="C261" t="s">
        <v>164</v>
      </c>
      <c r="D261" t="str" cm="1">
        <f t="array" ref="D261">IFERROR(_xlfn.XLOOKUP(1,(B261=Headings!$A$2:$A$46)*(C261=Headings!$B$2:$B$46),Headings!$C$2:$C$46),"")</f>
        <v/>
      </c>
      <c r="E261" t="s">
        <v>379</v>
      </c>
    </row>
    <row r="262" spans="2:5" hidden="1">
      <c r="B262" t="s">
        <v>125</v>
      </c>
      <c r="C262" t="s">
        <v>164</v>
      </c>
      <c r="D262" t="str" cm="1">
        <f t="array" ref="D262">IFERROR(_xlfn.XLOOKUP(1,(B262=Headings!$A$2:$A$46)*(C262=Headings!$B$2:$B$46),Headings!$C$2:$C$46),"")</f>
        <v/>
      </c>
      <c r="E262" t="s">
        <v>381</v>
      </c>
    </row>
    <row r="263" spans="2:5" hidden="1">
      <c r="B263" t="s">
        <v>126</v>
      </c>
      <c r="C263" t="s">
        <v>164</v>
      </c>
      <c r="D263" t="str" cm="1">
        <f t="array" ref="D263">IFERROR(_xlfn.XLOOKUP(1,(B263=Headings!$A$2:$A$46)*(C263=Headings!$B$2:$B$46),Headings!$C$2:$C$46),"")</f>
        <v/>
      </c>
      <c r="E263" t="s">
        <v>383</v>
      </c>
    </row>
    <row r="264" spans="2:5" hidden="1">
      <c r="B264" t="s">
        <v>127</v>
      </c>
      <c r="C264" t="s">
        <v>164</v>
      </c>
      <c r="D264" t="str" cm="1">
        <f t="array" ref="D264">IFERROR(_xlfn.XLOOKUP(1,(B264=Headings!$A$2:$A$46)*(C264=Headings!$B$2:$B$46),Headings!$C$2:$C$46),"")</f>
        <v/>
      </c>
      <c r="E264" t="s">
        <v>386</v>
      </c>
    </row>
    <row r="265" spans="2:5" hidden="1">
      <c r="B265" t="s">
        <v>128</v>
      </c>
      <c r="C265" t="s">
        <v>164</v>
      </c>
      <c r="D265" t="str" cm="1">
        <f t="array" ref="D265">IFERROR(_xlfn.XLOOKUP(1,(B265=Headings!$A$2:$A$46)*(C265=Headings!$B$2:$B$46),Headings!$C$2:$C$46),"")</f>
        <v/>
      </c>
      <c r="E265" t="s">
        <v>389</v>
      </c>
    </row>
    <row r="266" spans="2:5" hidden="1">
      <c r="B266" t="s">
        <v>129</v>
      </c>
      <c r="C266" t="s">
        <v>164</v>
      </c>
      <c r="D266" t="str" cm="1">
        <f t="array" ref="D266">IFERROR(_xlfn.XLOOKUP(1,(B266=Headings!$A$2:$A$46)*(C266=Headings!$B$2:$B$46),Headings!$C$2:$C$46),"")</f>
        <v/>
      </c>
      <c r="E266" t="s">
        <v>391</v>
      </c>
    </row>
    <row r="267" spans="2:5" hidden="1">
      <c r="B267" t="s">
        <v>130</v>
      </c>
      <c r="C267" t="s">
        <v>164</v>
      </c>
      <c r="D267" t="str" cm="1">
        <f t="array" ref="D267">IFERROR(_xlfn.XLOOKUP(1,(B267=Headings!$A$2:$A$46)*(C267=Headings!$B$2:$B$46),Headings!$C$2:$C$46),"")</f>
        <v/>
      </c>
      <c r="E267" t="s">
        <v>391</v>
      </c>
    </row>
    <row r="268" spans="2:5" hidden="1">
      <c r="B268" t="s">
        <v>131</v>
      </c>
      <c r="C268" t="s">
        <v>164</v>
      </c>
      <c r="D268" t="str" cm="1">
        <f t="array" ref="D268">IFERROR(_xlfn.XLOOKUP(1,(B268=Headings!$A$2:$A$46)*(C268=Headings!$B$2:$B$46),Headings!$C$2:$C$46),"")</f>
        <v/>
      </c>
      <c r="E268" t="s">
        <v>391</v>
      </c>
    </row>
    <row r="269" spans="2:5" hidden="1">
      <c r="B269" t="s">
        <v>132</v>
      </c>
      <c r="C269" t="s">
        <v>164</v>
      </c>
      <c r="D269" t="str" cm="1">
        <f t="array" ref="D269">IFERROR(_xlfn.XLOOKUP(1,(B269=Headings!$A$2:$A$46)*(C269=Headings!$B$2:$B$46),Headings!$C$2:$C$46),"")</f>
        <v/>
      </c>
      <c r="E269" t="s">
        <v>393</v>
      </c>
    </row>
    <row r="270" spans="2:5" hidden="1">
      <c r="B270" t="s">
        <v>134</v>
      </c>
      <c r="C270" t="s">
        <v>164</v>
      </c>
      <c r="D270" t="str" cm="1">
        <f t="array" ref="D270">IFERROR(_xlfn.XLOOKUP(1,(B270=Headings!$A$2:$A$46)*(C270=Headings!$B$2:$B$46),Headings!$C$2:$C$46),"")</f>
        <v/>
      </c>
      <c r="E270" t="s">
        <v>395</v>
      </c>
    </row>
    <row r="271" spans="2:5" hidden="1">
      <c r="B271" t="s">
        <v>135</v>
      </c>
      <c r="C271" t="s">
        <v>164</v>
      </c>
      <c r="D271" t="str" cm="1">
        <f t="array" ref="D271">IFERROR(_xlfn.XLOOKUP(1,(B271=Headings!$A$2:$A$46)*(C271=Headings!$B$2:$B$46),Headings!$C$2:$C$46),"")</f>
        <v/>
      </c>
      <c r="E271" t="s">
        <v>395</v>
      </c>
    </row>
    <row r="272" spans="2:5" hidden="1">
      <c r="B272" t="s">
        <v>136</v>
      </c>
      <c r="C272" t="s">
        <v>164</v>
      </c>
      <c r="D272" t="str" cm="1">
        <f t="array" ref="D272">IFERROR(_xlfn.XLOOKUP(1,(B272=Headings!$A$2:$A$46)*(C272=Headings!$B$2:$B$46),Headings!$C$2:$C$46),"")</f>
        <v/>
      </c>
      <c r="E272" t="s">
        <v>397</v>
      </c>
    </row>
    <row r="273" spans="2:5" hidden="1">
      <c r="B273" t="s">
        <v>138</v>
      </c>
      <c r="C273" t="s">
        <v>164</v>
      </c>
      <c r="D273" t="str" cm="1">
        <f t="array" ref="D273">IFERROR(_xlfn.XLOOKUP(1,(B273=Headings!$A$2:$A$46)*(C273=Headings!$B$2:$B$46),Headings!$C$2:$C$46),"")</f>
        <v/>
      </c>
      <c r="E273" t="s">
        <v>399</v>
      </c>
    </row>
    <row r="274" spans="2:5" hidden="1">
      <c r="B274" t="s">
        <v>139</v>
      </c>
      <c r="C274" t="s">
        <v>164</v>
      </c>
      <c r="D274" t="str" cm="1">
        <f t="array" ref="D274">IFERROR(_xlfn.XLOOKUP(1,(B274=Headings!$A$2:$A$46)*(C274=Headings!$B$2:$B$46),Headings!$C$2:$C$46),"")</f>
        <v/>
      </c>
      <c r="E274" t="s">
        <v>401</v>
      </c>
    </row>
    <row r="275" spans="2:5" hidden="1">
      <c r="B275" t="s">
        <v>140</v>
      </c>
      <c r="C275" t="s">
        <v>164</v>
      </c>
      <c r="D275" t="str" cm="1">
        <f t="array" ref="D275">IFERROR(_xlfn.XLOOKUP(1,(B275=Headings!$A$2:$A$46)*(C275=Headings!$B$2:$B$46),Headings!$C$2:$C$46),"")</f>
        <v/>
      </c>
      <c r="E275" t="s">
        <v>403</v>
      </c>
    </row>
    <row r="276" spans="2:5" hidden="1">
      <c r="B276" t="s">
        <v>141</v>
      </c>
      <c r="C276" t="s">
        <v>164</v>
      </c>
      <c r="D276" t="str" cm="1">
        <f t="array" ref="D276">IFERROR(_xlfn.XLOOKUP(1,(B276=Headings!$A$2:$A$46)*(C276=Headings!$B$2:$B$46),Headings!$C$2:$C$46),"")</f>
        <v/>
      </c>
      <c r="E276" t="s">
        <v>405</v>
      </c>
    </row>
    <row r="277" spans="2:5" hidden="1">
      <c r="B277" t="s">
        <v>143</v>
      </c>
      <c r="C277" t="s">
        <v>164</v>
      </c>
      <c r="D277" t="str" cm="1">
        <f t="array" ref="D277">IFERROR(_xlfn.XLOOKUP(1,(B277=Headings!$A$2:$A$46)*(C277=Headings!$B$2:$B$46),Headings!$C$2:$C$46),"")</f>
        <v/>
      </c>
      <c r="E277" t="s">
        <v>409</v>
      </c>
    </row>
    <row r="278" spans="2:5" hidden="1">
      <c r="B278" t="s">
        <v>144</v>
      </c>
      <c r="C278" t="s">
        <v>164</v>
      </c>
      <c r="D278" t="str" cm="1">
        <f t="array" ref="D278">IFERROR(_xlfn.XLOOKUP(1,(B278=Headings!$A$2:$A$46)*(C278=Headings!$B$2:$B$46),Headings!$C$2:$C$46),"")</f>
        <v/>
      </c>
      <c r="E278" t="s">
        <v>412</v>
      </c>
    </row>
    <row r="279" spans="2:5" hidden="1">
      <c r="B279" t="s">
        <v>145</v>
      </c>
      <c r="C279" t="s">
        <v>164</v>
      </c>
      <c r="D279" t="str" cm="1">
        <f t="array" ref="D279">IFERROR(_xlfn.XLOOKUP(1,(B279=Headings!$A$2:$A$46)*(C279=Headings!$B$2:$B$46),Headings!$C$2:$C$46),"")</f>
        <v/>
      </c>
      <c r="E279" t="s">
        <v>414</v>
      </c>
    </row>
    <row r="280" spans="2:5" hidden="1">
      <c r="B280" t="s">
        <v>146</v>
      </c>
      <c r="C280" t="s">
        <v>164</v>
      </c>
      <c r="D280" t="str" cm="1">
        <f t="array" ref="D280">IFERROR(_xlfn.XLOOKUP(1,(B280=Headings!$A$2:$A$46)*(C280=Headings!$B$2:$B$46),Headings!$C$2:$C$46),"")</f>
        <v/>
      </c>
      <c r="E280" t="s">
        <v>146</v>
      </c>
    </row>
    <row r="281" spans="2:5" hidden="1">
      <c r="B281" t="s">
        <v>147</v>
      </c>
      <c r="C281" t="s">
        <v>164</v>
      </c>
      <c r="D281" t="str" cm="1">
        <f t="array" ref="D281">IFERROR(_xlfn.XLOOKUP(1,(B281=Headings!$A$2:$A$46)*(C281=Headings!$B$2:$B$46),Headings!$C$2:$C$46),"")</f>
        <v/>
      </c>
      <c r="E281" t="s">
        <v>416</v>
      </c>
    </row>
    <row r="282" spans="2:5" hidden="1">
      <c r="B282" t="s">
        <v>148</v>
      </c>
      <c r="C282" t="s">
        <v>164</v>
      </c>
      <c r="D282" t="str" cm="1">
        <f t="array" ref="D282">IFERROR(_xlfn.XLOOKUP(1,(B282=Headings!$A$2:$A$46)*(C282=Headings!$B$2:$B$46),Headings!$C$2:$C$46),"")</f>
        <v/>
      </c>
      <c r="E282" t="s">
        <v>419</v>
      </c>
    </row>
    <row r="283" spans="2:5" hidden="1">
      <c r="B283" t="s">
        <v>149</v>
      </c>
      <c r="C283" t="s">
        <v>164</v>
      </c>
      <c r="D283" t="str" cm="1">
        <f t="array" ref="D283">IFERROR(_xlfn.XLOOKUP(1,(B283=Headings!$A$2:$A$46)*(C283=Headings!$B$2:$B$46),Headings!$C$2:$C$46),"")</f>
        <v/>
      </c>
      <c r="E283" t="s">
        <v>421</v>
      </c>
    </row>
    <row r="284" spans="2:5" hidden="1">
      <c r="B284" t="s">
        <v>150</v>
      </c>
      <c r="C284" t="s">
        <v>164</v>
      </c>
      <c r="D284" t="str" cm="1">
        <f t="array" ref="D284">IFERROR(_xlfn.XLOOKUP(1,(B284=Headings!$A$2:$A$46)*(C284=Headings!$B$2:$B$46),Headings!$C$2:$C$46),"")</f>
        <v/>
      </c>
      <c r="E284" t="s">
        <v>421</v>
      </c>
    </row>
    <row r="285" spans="2:5" hidden="1">
      <c r="B285" t="s">
        <v>151</v>
      </c>
      <c r="C285" t="s">
        <v>164</v>
      </c>
      <c r="D285" t="str" cm="1">
        <f t="array" ref="D285">IFERROR(_xlfn.XLOOKUP(1,(B285=Headings!$A$2:$A$46)*(C285=Headings!$B$2:$B$46),Headings!$C$2:$C$46),"")</f>
        <v/>
      </c>
      <c r="E285" t="s">
        <v>423</v>
      </c>
    </row>
    <row r="286" spans="2:5" hidden="1">
      <c r="B286" t="s">
        <v>152</v>
      </c>
      <c r="C286" t="s">
        <v>164</v>
      </c>
      <c r="D286" t="str" cm="1">
        <f t="array" ref="D286">IFERROR(_xlfn.XLOOKUP(1,(B286=Headings!$A$2:$A$46)*(C286=Headings!$B$2:$B$46),Headings!$C$2:$C$46),"")</f>
        <v/>
      </c>
      <c r="E286" t="s">
        <v>423</v>
      </c>
    </row>
    <row r="287" spans="2:5" hidden="1">
      <c r="B287" t="s">
        <v>153</v>
      </c>
      <c r="C287" t="s">
        <v>164</v>
      </c>
      <c r="D287" t="str" cm="1">
        <f t="array" ref="D287">IFERROR(_xlfn.XLOOKUP(1,(B287=Headings!$A$2:$A$46)*(C287=Headings!$B$2:$B$46),Headings!$C$2:$C$46),"")</f>
        <v/>
      </c>
      <c r="E287" t="s">
        <v>425</v>
      </c>
    </row>
    <row r="288" spans="2:5" hidden="1">
      <c r="B288" t="s">
        <v>155</v>
      </c>
      <c r="C288" t="s">
        <v>164</v>
      </c>
      <c r="D288" t="str" cm="1">
        <f t="array" ref="D288">IFERROR(_xlfn.XLOOKUP(1,(B288=Headings!$A$2:$A$46)*(C288=Headings!$B$2:$B$46),Headings!$C$2:$C$46),"")</f>
        <v/>
      </c>
      <c r="E288" t="s">
        <v>430</v>
      </c>
    </row>
    <row r="289" spans="2:5" hidden="1">
      <c r="B289" t="s">
        <v>156</v>
      </c>
      <c r="C289" t="s">
        <v>164</v>
      </c>
      <c r="D289" t="str" cm="1">
        <f t="array" ref="D289">IFERROR(_xlfn.XLOOKUP(1,(B289=Headings!$A$2:$A$46)*(C289=Headings!$B$2:$B$46),Headings!$C$2:$C$46),"")</f>
        <v/>
      </c>
      <c r="E289" t="s">
        <v>433</v>
      </c>
    </row>
    <row r="290" spans="2:5" hidden="1">
      <c r="B290" t="s">
        <v>157</v>
      </c>
      <c r="C290" t="s">
        <v>164</v>
      </c>
      <c r="D290" t="str" cm="1">
        <f t="array" ref="D290">IFERROR(_xlfn.XLOOKUP(1,(B290=Headings!$A$2:$A$46)*(C290=Headings!$B$2:$B$46),Headings!$C$2:$C$46),"")</f>
        <v/>
      </c>
      <c r="E290" t="s">
        <v>436</v>
      </c>
    </row>
    <row r="291" spans="2:5" hidden="1">
      <c r="B291" t="s">
        <v>158</v>
      </c>
      <c r="C291" t="s">
        <v>164</v>
      </c>
      <c r="D291" t="str" cm="1">
        <f t="array" ref="D291">IFERROR(_xlfn.XLOOKUP(1,(B291=Headings!$A$2:$A$46)*(C291=Headings!$B$2:$B$46),Headings!$C$2:$C$46),"")</f>
        <v/>
      </c>
      <c r="E291" t="s">
        <v>439</v>
      </c>
    </row>
    <row r="292" spans="2:5" hidden="1">
      <c r="B292" t="s">
        <v>159</v>
      </c>
      <c r="C292" t="s">
        <v>164</v>
      </c>
      <c r="D292" t="str" cm="1">
        <f t="array" ref="D292">IFERROR(_xlfn.XLOOKUP(1,(B292=Headings!$A$2:$A$46)*(C292=Headings!$B$2:$B$46),Headings!$C$2:$C$46),"")</f>
        <v/>
      </c>
      <c r="E292" t="s">
        <v>441</v>
      </c>
    </row>
    <row r="293" spans="2:5" hidden="1">
      <c r="B293" t="s">
        <v>160</v>
      </c>
      <c r="C293" t="s">
        <v>164</v>
      </c>
      <c r="D293" t="str" cm="1">
        <f t="array" ref="D293">IFERROR(_xlfn.XLOOKUP(1,(B293=Headings!$A$2:$A$46)*(C293=Headings!$B$2:$B$46),Headings!$C$2:$C$46),"")</f>
        <v/>
      </c>
      <c r="E293" t="s">
        <v>443</v>
      </c>
    </row>
    <row r="294" spans="2:5" hidden="1">
      <c r="B294" t="s">
        <v>1</v>
      </c>
      <c r="C294" t="s">
        <v>163</v>
      </c>
      <c r="D294" t="str" cm="1">
        <f t="array" ref="D294">IFERROR(_xlfn.XLOOKUP(1,(B294=Headings!$A$2:$A$46)*(C294=Headings!$B$2:$B$46),Headings!$C$2:$C$46),"")</f>
        <v/>
      </c>
      <c r="E294" t="s">
        <v>185</v>
      </c>
    </row>
    <row r="295" spans="2:5" hidden="1">
      <c r="B295" t="s">
        <v>2</v>
      </c>
      <c r="C295" t="s">
        <v>163</v>
      </c>
      <c r="D295" t="str" cm="1">
        <f t="array" ref="D295">IFERROR(_xlfn.XLOOKUP(1,(B295=Headings!$A$2:$A$46)*(C295=Headings!$B$2:$B$46),Headings!$C$2:$C$46),"")</f>
        <v/>
      </c>
      <c r="E295" t="s">
        <v>185</v>
      </c>
    </row>
    <row r="296" spans="2:5" hidden="1">
      <c r="B296" t="s">
        <v>3</v>
      </c>
      <c r="C296" t="s">
        <v>163</v>
      </c>
      <c r="D296" t="str" cm="1">
        <f t="array" ref="D296">IFERROR(_xlfn.XLOOKUP(1,(B296=Headings!$A$2:$A$46)*(C296=Headings!$B$2:$B$46),Headings!$C$2:$C$46),"")</f>
        <v/>
      </c>
      <c r="E296" t="s">
        <v>185</v>
      </c>
    </row>
    <row r="297" spans="2:5" hidden="1">
      <c r="B297" t="s">
        <v>4</v>
      </c>
      <c r="C297" t="s">
        <v>163</v>
      </c>
      <c r="D297" t="str" cm="1">
        <f t="array" ref="D297">IFERROR(_xlfn.XLOOKUP(1,(B297=Headings!$A$2:$A$46)*(C297=Headings!$B$2:$B$46),Headings!$C$2:$C$46),"")</f>
        <v/>
      </c>
      <c r="E297" t="s">
        <v>187</v>
      </c>
    </row>
    <row r="298" spans="2:5" hidden="1">
      <c r="B298" t="s">
        <v>5</v>
      </c>
      <c r="C298" t="s">
        <v>163</v>
      </c>
      <c r="D298" t="str" cm="1">
        <f t="array" ref="D298">IFERROR(_xlfn.XLOOKUP(1,(B298=Headings!$A$2:$A$46)*(C298=Headings!$B$2:$B$46),Headings!$C$2:$C$46),"")</f>
        <v/>
      </c>
      <c r="E298" t="s">
        <v>189</v>
      </c>
    </row>
    <row r="299" spans="2:5" hidden="1">
      <c r="B299" t="s">
        <v>6</v>
      </c>
      <c r="C299" t="s">
        <v>163</v>
      </c>
      <c r="D299" t="str" cm="1">
        <f t="array" ref="D299">IFERROR(_xlfn.XLOOKUP(1,(B299=Headings!$A$2:$A$46)*(C299=Headings!$B$2:$B$46),Headings!$C$2:$C$46),"")</f>
        <v/>
      </c>
      <c r="E299" t="s">
        <v>190</v>
      </c>
    </row>
    <row r="300" spans="2:5" hidden="1">
      <c r="B300" t="s">
        <v>7</v>
      </c>
      <c r="C300" t="s">
        <v>163</v>
      </c>
      <c r="D300" t="str" cm="1">
        <f t="array" ref="D300">IFERROR(_xlfn.XLOOKUP(1,(B300=Headings!$A$2:$A$46)*(C300=Headings!$B$2:$B$46),Headings!$C$2:$C$46),"")</f>
        <v/>
      </c>
      <c r="E300" t="s">
        <v>192</v>
      </c>
    </row>
    <row r="301" spans="2:5" hidden="1">
      <c r="B301" t="s">
        <v>8</v>
      </c>
      <c r="C301" t="s">
        <v>163</v>
      </c>
      <c r="D301" t="str" cm="1">
        <f t="array" ref="D301">IFERROR(_xlfn.XLOOKUP(1,(B301=Headings!$A$2:$A$46)*(C301=Headings!$B$2:$B$46),Headings!$C$2:$C$46),"")</f>
        <v/>
      </c>
      <c r="E301" t="s">
        <v>195</v>
      </c>
    </row>
    <row r="302" spans="2:5" hidden="1">
      <c r="B302" t="s">
        <v>9</v>
      </c>
      <c r="C302" t="s">
        <v>163</v>
      </c>
      <c r="D302" t="str" cm="1">
        <f t="array" ref="D302">IFERROR(_xlfn.XLOOKUP(1,(B302=Headings!$A$2:$A$46)*(C302=Headings!$B$2:$B$46),Headings!$C$2:$C$46),"")</f>
        <v/>
      </c>
      <c r="E302" t="s">
        <v>198</v>
      </c>
    </row>
    <row r="303" spans="2:5" hidden="1">
      <c r="B303" t="s">
        <v>10</v>
      </c>
      <c r="C303" t="s">
        <v>163</v>
      </c>
      <c r="D303" t="str" cm="1">
        <f t="array" ref="D303">IFERROR(_xlfn.XLOOKUP(1,(B303=Headings!$A$2:$A$46)*(C303=Headings!$B$2:$B$46),Headings!$C$2:$C$46),"")</f>
        <v/>
      </c>
      <c r="E303" t="s">
        <v>200</v>
      </c>
    </row>
    <row r="304" spans="2:5" hidden="1">
      <c r="B304" t="s">
        <v>11</v>
      </c>
      <c r="C304" t="s">
        <v>163</v>
      </c>
      <c r="D304" t="str" cm="1">
        <f t="array" ref="D304">IFERROR(_xlfn.XLOOKUP(1,(B304=Headings!$A$2:$A$46)*(C304=Headings!$B$2:$B$46),Headings!$C$2:$C$46),"")</f>
        <v/>
      </c>
      <c r="E304" t="s">
        <v>203</v>
      </c>
    </row>
    <row r="305" spans="2:5" hidden="1">
      <c r="B305" t="s">
        <v>12</v>
      </c>
      <c r="C305" t="s">
        <v>163</v>
      </c>
      <c r="D305" t="str" cm="1">
        <f t="array" ref="D305">IFERROR(_xlfn.XLOOKUP(1,(B305=Headings!$A$2:$A$46)*(C305=Headings!$B$2:$B$46),Headings!$C$2:$C$46),"")</f>
        <v/>
      </c>
      <c r="E305" t="s">
        <v>205</v>
      </c>
    </row>
    <row r="306" spans="2:5" hidden="1">
      <c r="B306" t="s">
        <v>13</v>
      </c>
      <c r="C306" t="s">
        <v>163</v>
      </c>
      <c r="D306" t="str" cm="1">
        <f t="array" ref="D306">IFERROR(_xlfn.XLOOKUP(1,(B306=Headings!$A$2:$A$46)*(C306=Headings!$B$2:$B$46),Headings!$C$2:$C$46),"")</f>
        <v/>
      </c>
      <c r="E306" t="s">
        <v>205</v>
      </c>
    </row>
    <row r="307" spans="2:5" hidden="1">
      <c r="B307" t="s">
        <v>14</v>
      </c>
      <c r="C307" t="s">
        <v>163</v>
      </c>
      <c r="D307" t="str" cm="1">
        <f t="array" ref="D307">IFERROR(_xlfn.XLOOKUP(1,(B307=Headings!$A$2:$A$46)*(C307=Headings!$B$2:$B$46),Headings!$C$2:$C$46),"")</f>
        <v/>
      </c>
      <c r="E307" t="s">
        <v>207</v>
      </c>
    </row>
    <row r="308" spans="2:5" hidden="1">
      <c r="B308" t="s">
        <v>15</v>
      </c>
      <c r="C308" t="s">
        <v>163</v>
      </c>
      <c r="D308" t="str" cm="1">
        <f t="array" ref="D308">IFERROR(_xlfn.XLOOKUP(1,(B308=Headings!$A$2:$A$46)*(C308=Headings!$B$2:$B$46),Headings!$C$2:$C$46),"")</f>
        <v/>
      </c>
      <c r="E308" t="s">
        <v>209</v>
      </c>
    </row>
    <row r="309" spans="2:5" hidden="1">
      <c r="B309" t="s">
        <v>16</v>
      </c>
      <c r="C309" t="s">
        <v>163</v>
      </c>
      <c r="D309" t="str" cm="1">
        <f t="array" ref="D309">IFERROR(_xlfn.XLOOKUP(1,(B309=Headings!$A$2:$A$46)*(C309=Headings!$B$2:$B$46),Headings!$C$2:$C$46),"")</f>
        <v/>
      </c>
      <c r="E309" t="s">
        <v>211</v>
      </c>
    </row>
    <row r="310" spans="2:5" hidden="1">
      <c r="B310" t="s">
        <v>17</v>
      </c>
      <c r="C310" t="s">
        <v>163</v>
      </c>
      <c r="D310" t="str" cm="1">
        <f t="array" ref="D310">IFERROR(_xlfn.XLOOKUP(1,(B310=Headings!$A$2:$A$46)*(C310=Headings!$B$2:$B$46),Headings!$C$2:$C$46),"")</f>
        <v/>
      </c>
      <c r="E310" t="s">
        <v>211</v>
      </c>
    </row>
    <row r="311" spans="2:5" hidden="1">
      <c r="B311" t="s">
        <v>18</v>
      </c>
      <c r="C311" t="s">
        <v>163</v>
      </c>
      <c r="D311" t="str" cm="1">
        <f t="array" ref="D311">IFERROR(_xlfn.XLOOKUP(1,(B311=Headings!$A$2:$A$46)*(C311=Headings!$B$2:$B$46),Headings!$C$2:$C$46),"")</f>
        <v/>
      </c>
      <c r="E311" t="s">
        <v>212</v>
      </c>
    </row>
    <row r="312" spans="2:5" hidden="1">
      <c r="B312" t="s">
        <v>19</v>
      </c>
      <c r="C312" t="s">
        <v>163</v>
      </c>
      <c r="D312" t="str" cm="1">
        <f t="array" ref="D312">IFERROR(_xlfn.XLOOKUP(1,(B312=Headings!$A$2:$A$46)*(C312=Headings!$B$2:$B$46),Headings!$C$2:$C$46),"")</f>
        <v/>
      </c>
      <c r="E312" t="s">
        <v>214</v>
      </c>
    </row>
    <row r="313" spans="2:5" hidden="1">
      <c r="B313" t="s">
        <v>20</v>
      </c>
      <c r="C313" t="s">
        <v>163</v>
      </c>
      <c r="D313" t="str" cm="1">
        <f t="array" ref="D313">IFERROR(_xlfn.XLOOKUP(1,(B313=Headings!$A$2:$A$46)*(C313=Headings!$B$2:$B$46),Headings!$C$2:$C$46),"")</f>
        <v/>
      </c>
      <c r="E313" t="s">
        <v>217</v>
      </c>
    </row>
    <row r="314" spans="2:5" hidden="1">
      <c r="B314" t="s">
        <v>21</v>
      </c>
      <c r="C314" t="s">
        <v>163</v>
      </c>
      <c r="D314" t="str" cm="1">
        <f t="array" ref="D314">IFERROR(_xlfn.XLOOKUP(1,(B314=Headings!$A$2:$A$46)*(C314=Headings!$B$2:$B$46),Headings!$C$2:$C$46),"")</f>
        <v/>
      </c>
      <c r="E314" t="s">
        <v>219</v>
      </c>
    </row>
    <row r="315" spans="2:5" hidden="1">
      <c r="B315" t="s">
        <v>22</v>
      </c>
      <c r="C315" t="s">
        <v>163</v>
      </c>
      <c r="D315" t="str" cm="1">
        <f t="array" ref="D315">IFERROR(_xlfn.XLOOKUP(1,(B315=Headings!$A$2:$A$46)*(C315=Headings!$B$2:$B$46),Headings!$C$2:$C$46),"")</f>
        <v/>
      </c>
      <c r="E315" t="s">
        <v>221</v>
      </c>
    </row>
    <row r="316" spans="2:5" hidden="1">
      <c r="B316" t="s">
        <v>23</v>
      </c>
      <c r="C316" t="s">
        <v>163</v>
      </c>
      <c r="D316" t="str" cm="1">
        <f t="array" ref="D316">IFERROR(_xlfn.XLOOKUP(1,(B316=Headings!$A$2:$A$46)*(C316=Headings!$B$2:$B$46),Headings!$C$2:$C$46),"")</f>
        <v/>
      </c>
      <c r="E316" t="s">
        <v>223</v>
      </c>
    </row>
    <row r="317" spans="2:5" hidden="1">
      <c r="B317" t="s">
        <v>25</v>
      </c>
      <c r="C317" t="s">
        <v>163</v>
      </c>
      <c r="D317" t="str" cm="1">
        <f t="array" ref="D317">IFERROR(_xlfn.XLOOKUP(1,(B317=Headings!$A$2:$A$46)*(C317=Headings!$B$2:$B$46),Headings!$C$2:$C$46),"")</f>
        <v/>
      </c>
      <c r="E317" t="s">
        <v>225</v>
      </c>
    </row>
    <row r="318" spans="2:5" hidden="1">
      <c r="B318" t="s">
        <v>26</v>
      </c>
      <c r="C318" t="s">
        <v>163</v>
      </c>
      <c r="D318" t="str" cm="1">
        <f t="array" ref="D318">IFERROR(_xlfn.XLOOKUP(1,(B318=Headings!$A$2:$A$46)*(C318=Headings!$B$2:$B$46),Headings!$C$2:$C$46),"")</f>
        <v/>
      </c>
      <c r="E318" t="s">
        <v>225</v>
      </c>
    </row>
    <row r="319" spans="2:5" hidden="1">
      <c r="B319" t="s">
        <v>27</v>
      </c>
      <c r="C319" t="s">
        <v>163</v>
      </c>
      <c r="D319" t="str" cm="1">
        <f t="array" ref="D319">IFERROR(_xlfn.XLOOKUP(1,(B319=Headings!$A$2:$A$46)*(C319=Headings!$B$2:$B$46),Headings!$C$2:$C$46),"")</f>
        <v/>
      </c>
      <c r="E319" t="s">
        <v>227</v>
      </c>
    </row>
    <row r="320" spans="2:5" hidden="1">
      <c r="B320" t="s">
        <v>28</v>
      </c>
      <c r="C320" t="s">
        <v>163</v>
      </c>
      <c r="D320" t="str" cm="1">
        <f t="array" ref="D320">IFERROR(_xlfn.XLOOKUP(1,(B320=Headings!$A$2:$A$46)*(C320=Headings!$B$2:$B$46),Headings!$C$2:$C$46),"")</f>
        <v/>
      </c>
      <c r="E320" t="s">
        <v>229</v>
      </c>
    </row>
    <row r="321" spans="2:5" hidden="1">
      <c r="B321" t="s">
        <v>29</v>
      </c>
      <c r="C321" t="s">
        <v>163</v>
      </c>
      <c r="D321" t="str" cm="1">
        <f t="array" ref="D321">IFERROR(_xlfn.XLOOKUP(1,(B321=Headings!$A$2:$A$46)*(C321=Headings!$B$2:$B$46),Headings!$C$2:$C$46),"")</f>
        <v/>
      </c>
      <c r="E321" t="s">
        <v>231</v>
      </c>
    </row>
    <row r="322" spans="2:5" hidden="1">
      <c r="B322" t="s">
        <v>30</v>
      </c>
      <c r="C322" t="s">
        <v>163</v>
      </c>
      <c r="D322" t="str" cm="1">
        <f t="array" ref="D322">IFERROR(_xlfn.XLOOKUP(1,(B322=Headings!$A$2:$A$46)*(C322=Headings!$B$2:$B$46),Headings!$C$2:$C$46),"")</f>
        <v/>
      </c>
      <c r="E322" t="s">
        <v>233</v>
      </c>
    </row>
    <row r="323" spans="2:5" hidden="1">
      <c r="B323" t="s">
        <v>31</v>
      </c>
      <c r="C323" t="s">
        <v>163</v>
      </c>
      <c r="D323" t="str" cm="1">
        <f t="array" ref="D323">IFERROR(_xlfn.XLOOKUP(1,(B323=Headings!$A$2:$A$46)*(C323=Headings!$B$2:$B$46),Headings!$C$2:$C$46),"")</f>
        <v/>
      </c>
      <c r="E323" t="s">
        <v>236</v>
      </c>
    </row>
    <row r="324" spans="2:5" hidden="1">
      <c r="B324" t="s">
        <v>32</v>
      </c>
      <c r="C324" t="s">
        <v>163</v>
      </c>
      <c r="D324" t="str" cm="1">
        <f t="array" ref="D324">IFERROR(_xlfn.XLOOKUP(1,(B324=Headings!$A$2:$A$46)*(C324=Headings!$B$2:$B$46),Headings!$C$2:$C$46),"")</f>
        <v/>
      </c>
      <c r="E324" t="s">
        <v>238</v>
      </c>
    </row>
    <row r="325" spans="2:5" hidden="1">
      <c r="B325" t="s">
        <v>33</v>
      </c>
      <c r="C325" t="s">
        <v>163</v>
      </c>
      <c r="D325" t="str" cm="1">
        <f t="array" ref="D325">IFERROR(_xlfn.XLOOKUP(1,(B325=Headings!$A$2:$A$46)*(C325=Headings!$B$2:$B$46),Headings!$C$2:$C$46),"")</f>
        <v/>
      </c>
      <c r="E325" t="s">
        <v>238</v>
      </c>
    </row>
    <row r="326" spans="2:5" hidden="1">
      <c r="B326" t="s">
        <v>34</v>
      </c>
      <c r="C326" t="s">
        <v>163</v>
      </c>
      <c r="D326" t="str" cm="1">
        <f t="array" ref="D326">IFERROR(_xlfn.XLOOKUP(1,(B326=Headings!$A$2:$A$46)*(C326=Headings!$B$2:$B$46),Headings!$C$2:$C$46),"")</f>
        <v/>
      </c>
      <c r="E326" t="s">
        <v>239</v>
      </c>
    </row>
    <row r="327" spans="2:5" hidden="1">
      <c r="B327" t="s">
        <v>35</v>
      </c>
      <c r="C327" t="s">
        <v>163</v>
      </c>
      <c r="D327" t="str" cm="1">
        <f t="array" ref="D327">IFERROR(_xlfn.XLOOKUP(1,(B327=Headings!$A$2:$A$46)*(C327=Headings!$B$2:$B$46),Headings!$C$2:$C$46),"")</f>
        <v/>
      </c>
      <c r="E327" t="s">
        <v>241</v>
      </c>
    </row>
    <row r="328" spans="2:5" hidden="1">
      <c r="B328" t="s">
        <v>36</v>
      </c>
      <c r="C328" t="s">
        <v>163</v>
      </c>
      <c r="D328" t="str" cm="1">
        <f t="array" ref="D328">IFERROR(_xlfn.XLOOKUP(1,(B328=Headings!$A$2:$A$46)*(C328=Headings!$B$2:$B$46),Headings!$C$2:$C$46),"")</f>
        <v/>
      </c>
      <c r="E328" t="s">
        <v>243</v>
      </c>
    </row>
    <row r="329" spans="2:5" hidden="1">
      <c r="B329" t="s">
        <v>37</v>
      </c>
      <c r="C329" t="s">
        <v>163</v>
      </c>
      <c r="D329" t="str" cm="1">
        <f t="array" ref="D329">IFERROR(_xlfn.XLOOKUP(1,(B329=Headings!$A$2:$A$46)*(C329=Headings!$B$2:$B$46),Headings!$C$2:$C$46),"")</f>
        <v/>
      </c>
      <c r="E329" t="s">
        <v>245</v>
      </c>
    </row>
    <row r="330" spans="2:5" hidden="1">
      <c r="B330" t="s">
        <v>38</v>
      </c>
      <c r="C330" t="s">
        <v>163</v>
      </c>
      <c r="D330" t="str" cm="1">
        <f t="array" ref="D330">IFERROR(_xlfn.XLOOKUP(1,(B330=Headings!$A$2:$A$46)*(C330=Headings!$B$2:$B$46),Headings!$C$2:$C$46),"")</f>
        <v/>
      </c>
      <c r="E330" t="s">
        <v>247</v>
      </c>
    </row>
    <row r="331" spans="2:5" hidden="1">
      <c r="B331" t="s">
        <v>40</v>
      </c>
      <c r="C331" t="s">
        <v>163</v>
      </c>
      <c r="D331" t="str" cm="1">
        <f t="array" ref="D331">IFERROR(_xlfn.XLOOKUP(1,(B331=Headings!$A$2:$A$46)*(C331=Headings!$B$2:$B$46),Headings!$C$2:$C$46),"")</f>
        <v/>
      </c>
      <c r="E331" t="s">
        <v>249</v>
      </c>
    </row>
    <row r="332" spans="2:5" hidden="1">
      <c r="B332" t="s">
        <v>41</v>
      </c>
      <c r="C332" t="s">
        <v>163</v>
      </c>
      <c r="D332" t="str" cm="1">
        <f t="array" ref="D332">IFERROR(_xlfn.XLOOKUP(1,(B332=Headings!$A$2:$A$46)*(C332=Headings!$B$2:$B$46),Headings!$C$2:$C$46),"")</f>
        <v/>
      </c>
      <c r="E332" t="s">
        <v>249</v>
      </c>
    </row>
    <row r="333" spans="2:5" hidden="1">
      <c r="B333" t="s">
        <v>42</v>
      </c>
      <c r="C333" t="s">
        <v>163</v>
      </c>
      <c r="D333" t="str" cm="1">
        <f t="array" ref="D333">IFERROR(_xlfn.XLOOKUP(1,(B333=Headings!$A$2:$A$46)*(C333=Headings!$B$2:$B$46),Headings!$C$2:$C$46),"")</f>
        <v/>
      </c>
      <c r="E333" t="s">
        <v>251</v>
      </c>
    </row>
    <row r="334" spans="2:5" hidden="1">
      <c r="B334" t="s">
        <v>43</v>
      </c>
      <c r="C334" t="s">
        <v>163</v>
      </c>
      <c r="D334" t="str" cm="1">
        <f t="array" ref="D334">IFERROR(_xlfn.XLOOKUP(1,(B334=Headings!$A$2:$A$46)*(C334=Headings!$B$2:$B$46),Headings!$C$2:$C$46),"")</f>
        <v/>
      </c>
      <c r="E334" t="s">
        <v>253</v>
      </c>
    </row>
    <row r="335" spans="2:5" hidden="1">
      <c r="B335" t="s">
        <v>44</v>
      </c>
      <c r="C335" t="s">
        <v>163</v>
      </c>
      <c r="D335" t="str" cm="1">
        <f t="array" ref="D335">IFERROR(_xlfn.XLOOKUP(1,(B335=Headings!$A$2:$A$46)*(C335=Headings!$B$2:$B$46),Headings!$C$2:$C$46),"")</f>
        <v/>
      </c>
      <c r="E335" t="s">
        <v>255</v>
      </c>
    </row>
    <row r="336" spans="2:5" hidden="1">
      <c r="B336" t="s">
        <v>45</v>
      </c>
      <c r="C336" t="s">
        <v>163</v>
      </c>
      <c r="D336" t="str" cm="1">
        <f t="array" ref="D336">IFERROR(_xlfn.XLOOKUP(1,(B336=Headings!$A$2:$A$46)*(C336=Headings!$B$2:$B$46),Headings!$C$2:$C$46),"")</f>
        <v/>
      </c>
      <c r="E336" t="s">
        <v>257</v>
      </c>
    </row>
    <row r="337" spans="2:5" hidden="1">
      <c r="B337" t="s">
        <v>46</v>
      </c>
      <c r="C337" t="s">
        <v>163</v>
      </c>
      <c r="D337" t="str" cm="1">
        <f t="array" ref="D337">IFERROR(_xlfn.XLOOKUP(1,(B337=Headings!$A$2:$A$46)*(C337=Headings!$B$2:$B$46),Headings!$C$2:$C$46),"")</f>
        <v/>
      </c>
      <c r="E337" t="s">
        <v>259</v>
      </c>
    </row>
    <row r="338" spans="2:5" hidden="1">
      <c r="B338" t="s">
        <v>47</v>
      </c>
      <c r="C338" t="s">
        <v>163</v>
      </c>
      <c r="D338" t="str" cm="1">
        <f t="array" ref="D338">IFERROR(_xlfn.XLOOKUP(1,(B338=Headings!$A$2:$A$46)*(C338=Headings!$B$2:$B$46),Headings!$C$2:$C$46),"")</f>
        <v/>
      </c>
      <c r="E338" t="s">
        <v>259</v>
      </c>
    </row>
    <row r="339" spans="2:5" hidden="1">
      <c r="B339" t="s">
        <v>48</v>
      </c>
      <c r="C339" t="s">
        <v>163</v>
      </c>
      <c r="D339" t="str" cm="1">
        <f t="array" ref="D339">IFERROR(_xlfn.XLOOKUP(1,(B339=Headings!$A$2:$A$46)*(C339=Headings!$B$2:$B$46),Headings!$C$2:$C$46),"")</f>
        <v/>
      </c>
      <c r="E339" t="s">
        <v>261</v>
      </c>
    </row>
    <row r="340" spans="2:5" hidden="1">
      <c r="B340" t="s">
        <v>49</v>
      </c>
      <c r="C340" t="s">
        <v>163</v>
      </c>
      <c r="D340" t="str" cm="1">
        <f t="array" ref="D340">IFERROR(_xlfn.XLOOKUP(1,(B340=Headings!$A$2:$A$46)*(C340=Headings!$B$2:$B$46),Headings!$C$2:$C$46),"")</f>
        <v/>
      </c>
      <c r="E340" t="s">
        <v>263</v>
      </c>
    </row>
    <row r="341" spans="2:5" hidden="1">
      <c r="B341" t="s">
        <v>50</v>
      </c>
      <c r="C341" t="s">
        <v>163</v>
      </c>
      <c r="D341" t="str" cm="1">
        <f t="array" ref="D341">IFERROR(_xlfn.XLOOKUP(1,(B341=Headings!$A$2:$A$46)*(C341=Headings!$B$2:$B$46),Headings!$C$2:$C$46),"")</f>
        <v/>
      </c>
      <c r="E341" t="s">
        <v>263</v>
      </c>
    </row>
    <row r="342" spans="2:5" hidden="1">
      <c r="B342" t="s">
        <v>51</v>
      </c>
      <c r="C342" t="s">
        <v>163</v>
      </c>
      <c r="D342" t="str" cm="1">
        <f t="array" ref="D342">IFERROR(_xlfn.XLOOKUP(1,(B342=Headings!$A$2:$A$46)*(C342=Headings!$B$2:$B$46),Headings!$C$2:$C$46),"")</f>
        <v/>
      </c>
      <c r="E342" t="s">
        <v>263</v>
      </c>
    </row>
    <row r="343" spans="2:5" hidden="1">
      <c r="B343" t="s">
        <v>53</v>
      </c>
      <c r="C343" t="s">
        <v>163</v>
      </c>
      <c r="D343" t="str" cm="1">
        <f t="array" ref="D343">IFERROR(_xlfn.XLOOKUP(1,(B343=Headings!$A$2:$A$46)*(C343=Headings!$B$2:$B$46),Headings!$C$2:$C$46),"")</f>
        <v/>
      </c>
      <c r="E343" t="s">
        <v>267</v>
      </c>
    </row>
    <row r="344" spans="2:5" hidden="1">
      <c r="B344" t="s">
        <v>54</v>
      </c>
      <c r="C344" t="s">
        <v>163</v>
      </c>
      <c r="D344" t="str" cm="1">
        <f t="array" ref="D344">IFERROR(_xlfn.XLOOKUP(1,(B344=Headings!$A$2:$A$46)*(C344=Headings!$B$2:$B$46),Headings!$C$2:$C$46),"")</f>
        <v/>
      </c>
      <c r="E344" t="s">
        <v>269</v>
      </c>
    </row>
    <row r="345" spans="2:5" hidden="1">
      <c r="B345" t="s">
        <v>55</v>
      </c>
      <c r="C345" t="s">
        <v>163</v>
      </c>
      <c r="D345" t="str" cm="1">
        <f t="array" ref="D345">IFERROR(_xlfn.XLOOKUP(1,(B345=Headings!$A$2:$A$46)*(C345=Headings!$B$2:$B$46),Headings!$C$2:$C$46),"")</f>
        <v/>
      </c>
      <c r="E345" t="s">
        <v>271</v>
      </c>
    </row>
    <row r="346" spans="2:5" hidden="1">
      <c r="B346" t="s">
        <v>57</v>
      </c>
      <c r="C346" t="s">
        <v>163</v>
      </c>
      <c r="D346" t="str" cm="1">
        <f t="array" ref="D346">IFERROR(_xlfn.XLOOKUP(1,(B346=Headings!$A$2:$A$46)*(C346=Headings!$B$2:$B$46),Headings!$C$2:$C$46),"")</f>
        <v/>
      </c>
      <c r="E346" t="s">
        <v>276</v>
      </c>
    </row>
    <row r="347" spans="2:5" hidden="1">
      <c r="B347" t="s">
        <v>58</v>
      </c>
      <c r="C347" t="s">
        <v>163</v>
      </c>
      <c r="D347" t="str" cm="1">
        <f t="array" ref="D347">IFERROR(_xlfn.XLOOKUP(1,(B347=Headings!$A$2:$A$46)*(C347=Headings!$B$2:$B$46),Headings!$C$2:$C$46),"")</f>
        <v/>
      </c>
      <c r="E347" t="s">
        <v>279</v>
      </c>
    </row>
    <row r="348" spans="2:5" hidden="1">
      <c r="B348" t="s">
        <v>59</v>
      </c>
      <c r="C348" t="s">
        <v>163</v>
      </c>
      <c r="D348" t="str" cm="1">
        <f t="array" ref="D348">IFERROR(_xlfn.XLOOKUP(1,(B348=Headings!$A$2:$A$46)*(C348=Headings!$B$2:$B$46),Headings!$C$2:$C$46),"")</f>
        <v/>
      </c>
      <c r="E348" t="s">
        <v>281</v>
      </c>
    </row>
    <row r="349" spans="2:5" hidden="1">
      <c r="B349" t="s">
        <v>60</v>
      </c>
      <c r="C349" t="s">
        <v>163</v>
      </c>
      <c r="D349" t="str" cm="1">
        <f t="array" ref="D349">IFERROR(_xlfn.XLOOKUP(1,(B349=Headings!$A$2:$A$46)*(C349=Headings!$B$2:$B$46),Headings!$C$2:$C$46),"")</f>
        <v/>
      </c>
      <c r="E349" t="s">
        <v>284</v>
      </c>
    </row>
    <row r="350" spans="2:5" hidden="1">
      <c r="B350" t="s">
        <v>61</v>
      </c>
      <c r="C350" t="s">
        <v>163</v>
      </c>
      <c r="D350" t="str" cm="1">
        <f t="array" ref="D350">IFERROR(_xlfn.XLOOKUP(1,(B350=Headings!$A$2:$A$46)*(C350=Headings!$B$2:$B$46),Headings!$C$2:$C$46),"")</f>
        <v/>
      </c>
      <c r="E350" t="s">
        <v>286</v>
      </c>
    </row>
    <row r="351" spans="2:5" hidden="1">
      <c r="B351" t="s">
        <v>63</v>
      </c>
      <c r="C351" t="s">
        <v>163</v>
      </c>
      <c r="D351" t="str" cm="1">
        <f t="array" ref="D351">IFERROR(_xlfn.XLOOKUP(1,(B351=Headings!$A$2:$A$46)*(C351=Headings!$B$2:$B$46),Headings!$C$2:$C$46),"")</f>
        <v/>
      </c>
      <c r="E351" t="s">
        <v>288</v>
      </c>
    </row>
    <row r="352" spans="2:5" hidden="1">
      <c r="B352" t="s">
        <v>64</v>
      </c>
      <c r="C352" t="s">
        <v>163</v>
      </c>
      <c r="D352" t="str" cm="1">
        <f t="array" ref="D352">IFERROR(_xlfn.XLOOKUP(1,(B352=Headings!$A$2:$A$46)*(C352=Headings!$B$2:$B$46),Headings!$C$2:$C$46),"")</f>
        <v/>
      </c>
      <c r="E352" t="s">
        <v>288</v>
      </c>
    </row>
    <row r="353" spans="2:5" hidden="1">
      <c r="B353" t="s">
        <v>65</v>
      </c>
      <c r="C353" t="s">
        <v>163</v>
      </c>
      <c r="D353" t="str" cm="1">
        <f t="array" ref="D353">IFERROR(_xlfn.XLOOKUP(1,(B353=Headings!$A$2:$A$46)*(C353=Headings!$B$2:$B$46),Headings!$C$2:$C$46),"")</f>
        <v/>
      </c>
      <c r="E353" t="s">
        <v>290</v>
      </c>
    </row>
    <row r="354" spans="2:5" hidden="1">
      <c r="B354" t="s">
        <v>66</v>
      </c>
      <c r="C354" t="s">
        <v>163</v>
      </c>
      <c r="D354" t="str" cm="1">
        <f t="array" ref="D354">IFERROR(_xlfn.XLOOKUP(1,(B354=Headings!$A$2:$A$46)*(C354=Headings!$B$2:$B$46),Headings!$C$2:$C$46),"")</f>
        <v/>
      </c>
      <c r="E354" t="s">
        <v>293</v>
      </c>
    </row>
    <row r="355" spans="2:5" hidden="1">
      <c r="B355" t="s">
        <v>67</v>
      </c>
      <c r="C355" t="s">
        <v>163</v>
      </c>
      <c r="D355" t="str" cm="1">
        <f t="array" ref="D355">IFERROR(_xlfn.XLOOKUP(1,(B355=Headings!$A$2:$A$46)*(C355=Headings!$B$2:$B$46),Headings!$C$2:$C$46),"")</f>
        <v/>
      </c>
      <c r="E355" t="s">
        <v>295</v>
      </c>
    </row>
    <row r="356" spans="2:5" hidden="1">
      <c r="B356" t="s">
        <v>68</v>
      </c>
      <c r="C356" t="s">
        <v>163</v>
      </c>
      <c r="D356" t="str" cm="1">
        <f t="array" ref="D356">IFERROR(_xlfn.XLOOKUP(1,(B356=Headings!$A$2:$A$46)*(C356=Headings!$B$2:$B$46),Headings!$C$2:$C$46),"")</f>
        <v/>
      </c>
      <c r="E356" t="s">
        <v>298</v>
      </c>
    </row>
    <row r="357" spans="2:5" hidden="1">
      <c r="B357" t="s">
        <v>69</v>
      </c>
      <c r="C357" t="s">
        <v>163</v>
      </c>
      <c r="D357" t="str" cm="1">
        <f t="array" ref="D357">IFERROR(_xlfn.XLOOKUP(1,(B357=Headings!$A$2:$A$46)*(C357=Headings!$B$2:$B$46),Headings!$C$2:$C$46),"")</f>
        <v/>
      </c>
      <c r="E357" t="s">
        <v>300</v>
      </c>
    </row>
    <row r="358" spans="2:5" hidden="1">
      <c r="B358" t="s">
        <v>70</v>
      </c>
      <c r="C358" t="s">
        <v>163</v>
      </c>
      <c r="D358" t="str" cm="1">
        <f t="array" ref="D358">IFERROR(_xlfn.XLOOKUP(1,(B358=Headings!$A$2:$A$46)*(C358=Headings!$B$2:$B$46),Headings!$C$2:$C$46),"")</f>
        <v/>
      </c>
      <c r="E358" t="s">
        <v>302</v>
      </c>
    </row>
    <row r="359" spans="2:5" hidden="1">
      <c r="B359" t="s">
        <v>71</v>
      </c>
      <c r="C359" t="s">
        <v>163</v>
      </c>
      <c r="D359" t="str" cm="1">
        <f t="array" ref="D359">IFERROR(_xlfn.XLOOKUP(1,(B359=Headings!$A$2:$A$46)*(C359=Headings!$B$2:$B$46),Headings!$C$2:$C$46),"")</f>
        <v/>
      </c>
      <c r="E359" t="s">
        <v>302</v>
      </c>
    </row>
    <row r="360" spans="2:5" hidden="1">
      <c r="B360" t="s">
        <v>73</v>
      </c>
      <c r="C360" t="s">
        <v>163</v>
      </c>
      <c r="D360" t="str" cm="1">
        <f t="array" ref="D360">IFERROR(_xlfn.XLOOKUP(1,(B360=Headings!$A$2:$A$46)*(C360=Headings!$B$2:$B$46),Headings!$C$2:$C$46),"")</f>
        <v/>
      </c>
      <c r="E360" t="s">
        <v>306</v>
      </c>
    </row>
    <row r="361" spans="2:5" hidden="1">
      <c r="B361" t="s">
        <v>74</v>
      </c>
      <c r="C361" t="s">
        <v>163</v>
      </c>
      <c r="D361" t="str" cm="1">
        <f t="array" ref="D361">IFERROR(_xlfn.XLOOKUP(1,(B361=Headings!$A$2:$A$46)*(C361=Headings!$B$2:$B$46),Headings!$C$2:$C$46),"")</f>
        <v/>
      </c>
      <c r="E361" t="s">
        <v>304</v>
      </c>
    </row>
    <row r="362" spans="2:5" hidden="1">
      <c r="B362" t="s">
        <v>75</v>
      </c>
      <c r="C362" t="s">
        <v>163</v>
      </c>
      <c r="D362" t="str" cm="1">
        <f t="array" ref="D362">IFERROR(_xlfn.XLOOKUP(1,(B362=Headings!$A$2:$A$46)*(C362=Headings!$B$2:$B$46),Headings!$C$2:$C$46),"")</f>
        <v/>
      </c>
      <c r="E362" t="s">
        <v>304</v>
      </c>
    </row>
    <row r="363" spans="2:5" hidden="1">
      <c r="B363" t="s">
        <v>76</v>
      </c>
      <c r="C363" t="s">
        <v>163</v>
      </c>
      <c r="D363" t="str" cm="1">
        <f t="array" ref="D363">IFERROR(_xlfn.XLOOKUP(1,(B363=Headings!$A$2:$A$46)*(C363=Headings!$B$2:$B$46),Headings!$C$2:$C$46),"")</f>
        <v/>
      </c>
      <c r="E363" t="s">
        <v>308</v>
      </c>
    </row>
    <row r="364" spans="2:5" hidden="1">
      <c r="B364" t="s">
        <v>77</v>
      </c>
      <c r="C364" t="s">
        <v>163</v>
      </c>
      <c r="D364" t="str" cm="1">
        <f t="array" ref="D364">IFERROR(_xlfn.XLOOKUP(1,(B364=Headings!$A$2:$A$46)*(C364=Headings!$B$2:$B$46),Headings!$C$2:$C$46),"")</f>
        <v/>
      </c>
      <c r="E364" t="s">
        <v>310</v>
      </c>
    </row>
    <row r="365" spans="2:5" hidden="1">
      <c r="B365" t="s">
        <v>78</v>
      </c>
      <c r="C365" t="s">
        <v>163</v>
      </c>
      <c r="D365" t="str" cm="1">
        <f t="array" ref="D365">IFERROR(_xlfn.XLOOKUP(1,(B365=Headings!$A$2:$A$46)*(C365=Headings!$B$2:$B$46),Headings!$C$2:$C$46),"")</f>
        <v/>
      </c>
      <c r="E365" t="s">
        <v>312</v>
      </c>
    </row>
    <row r="366" spans="2:5" hidden="1">
      <c r="B366" t="s">
        <v>79</v>
      </c>
      <c r="C366" t="s">
        <v>163</v>
      </c>
      <c r="D366" t="str" cm="1">
        <f t="array" ref="D366">IFERROR(_xlfn.XLOOKUP(1,(B366=Headings!$A$2:$A$46)*(C366=Headings!$B$2:$B$46),Headings!$C$2:$C$46),"")</f>
        <v/>
      </c>
      <c r="E366" t="s">
        <v>314</v>
      </c>
    </row>
    <row r="367" spans="2:5" hidden="1">
      <c r="B367" t="s">
        <v>80</v>
      </c>
      <c r="C367" t="s">
        <v>163</v>
      </c>
      <c r="D367" t="str" cm="1">
        <f t="array" ref="D367">IFERROR(_xlfn.XLOOKUP(1,(B367=Headings!$A$2:$A$46)*(C367=Headings!$B$2:$B$46),Headings!$C$2:$C$46),"")</f>
        <v/>
      </c>
      <c r="E367" t="s">
        <v>314</v>
      </c>
    </row>
    <row r="368" spans="2:5" hidden="1">
      <c r="B368" t="s">
        <v>81</v>
      </c>
      <c r="C368" t="s">
        <v>163</v>
      </c>
      <c r="D368" t="str" cm="1">
        <f t="array" ref="D368">IFERROR(_xlfn.XLOOKUP(1,(B368=Headings!$A$2:$A$46)*(C368=Headings!$B$2:$B$46),Headings!$C$2:$C$46),"")</f>
        <v/>
      </c>
      <c r="E368" t="s">
        <v>314</v>
      </c>
    </row>
    <row r="369" spans="2:5" hidden="1">
      <c r="B369" t="s">
        <v>82</v>
      </c>
      <c r="C369" t="s">
        <v>163</v>
      </c>
      <c r="D369" t="str" cm="1">
        <f t="array" ref="D369">IFERROR(_xlfn.XLOOKUP(1,(B369=Headings!$A$2:$A$46)*(C369=Headings!$B$2:$B$46),Headings!$C$2:$C$46),"")</f>
        <v/>
      </c>
      <c r="E369" t="s">
        <v>316</v>
      </c>
    </row>
    <row r="370" spans="2:5" hidden="1">
      <c r="B370" t="s">
        <v>84</v>
      </c>
      <c r="C370" t="s">
        <v>163</v>
      </c>
      <c r="D370" t="str" cm="1">
        <f t="array" ref="D370">IFERROR(_xlfn.XLOOKUP(1,(B370=Headings!$A$2:$A$46)*(C370=Headings!$B$2:$B$46),Headings!$C$2:$C$46),"")</f>
        <v/>
      </c>
      <c r="E370" t="s">
        <v>320</v>
      </c>
    </row>
    <row r="371" spans="2:5" hidden="1">
      <c r="B371" t="s">
        <v>85</v>
      </c>
      <c r="C371" t="s">
        <v>163</v>
      </c>
      <c r="D371" t="str" cm="1">
        <f t="array" ref="D371">IFERROR(_xlfn.XLOOKUP(1,(B371=Headings!$A$2:$A$46)*(C371=Headings!$B$2:$B$46),Headings!$C$2:$C$46),"")</f>
        <v/>
      </c>
      <c r="E371" t="s">
        <v>318</v>
      </c>
    </row>
    <row r="372" spans="2:5" hidden="1">
      <c r="B372" t="s">
        <v>86</v>
      </c>
      <c r="C372" t="s">
        <v>163</v>
      </c>
      <c r="D372" t="str" cm="1">
        <f t="array" ref="D372">IFERROR(_xlfn.XLOOKUP(1,(B372=Headings!$A$2:$A$46)*(C372=Headings!$B$2:$B$46),Headings!$C$2:$C$46),"")</f>
        <v/>
      </c>
      <c r="E372" t="s">
        <v>318</v>
      </c>
    </row>
    <row r="373" spans="2:5" hidden="1">
      <c r="B373" t="s">
        <v>87</v>
      </c>
      <c r="C373" t="s">
        <v>163</v>
      </c>
      <c r="D373" t="str" cm="1">
        <f t="array" ref="D373">IFERROR(_xlfn.XLOOKUP(1,(B373=Headings!$A$2:$A$46)*(C373=Headings!$B$2:$B$46),Headings!$C$2:$C$46),"")</f>
        <v/>
      </c>
      <c r="E373" t="s">
        <v>321</v>
      </c>
    </row>
    <row r="374" spans="2:5" hidden="1">
      <c r="B374" t="s">
        <v>88</v>
      </c>
      <c r="C374" t="s">
        <v>163</v>
      </c>
      <c r="D374" t="str" cm="1">
        <f t="array" ref="D374">IFERROR(_xlfn.XLOOKUP(1,(B374=Headings!$A$2:$A$46)*(C374=Headings!$B$2:$B$46),Headings!$C$2:$C$46),"")</f>
        <v/>
      </c>
      <c r="E374" t="s">
        <v>323</v>
      </c>
    </row>
    <row r="375" spans="2:5" hidden="1">
      <c r="B375" t="s">
        <v>90</v>
      </c>
      <c r="C375" t="s">
        <v>163</v>
      </c>
      <c r="D375" t="str" cm="1">
        <f t="array" ref="D375">IFERROR(_xlfn.XLOOKUP(1,(B375=Headings!$A$2:$A$46)*(C375=Headings!$B$2:$B$46),Headings!$C$2:$C$46),"")</f>
        <v/>
      </c>
      <c r="E375" t="s">
        <v>325</v>
      </c>
    </row>
    <row r="376" spans="2:5" hidden="1">
      <c r="B376" t="s">
        <v>91</v>
      </c>
      <c r="C376" t="s">
        <v>163</v>
      </c>
      <c r="D376" t="str" cm="1">
        <f t="array" ref="D376">IFERROR(_xlfn.XLOOKUP(1,(B376=Headings!$A$2:$A$46)*(C376=Headings!$B$2:$B$46),Headings!$C$2:$C$46),"")</f>
        <v/>
      </c>
      <c r="E376" t="s">
        <v>325</v>
      </c>
    </row>
    <row r="377" spans="2:5" hidden="1">
      <c r="B377" t="s">
        <v>92</v>
      </c>
      <c r="C377" t="s">
        <v>163</v>
      </c>
      <c r="D377" t="str" cm="1">
        <f t="array" ref="D377">IFERROR(_xlfn.XLOOKUP(1,(B377=Headings!$A$2:$A$46)*(C377=Headings!$B$2:$B$46),Headings!$C$2:$C$46),"")</f>
        <v/>
      </c>
      <c r="E377" t="s">
        <v>325</v>
      </c>
    </row>
    <row r="378" spans="2:5" hidden="1">
      <c r="B378" t="s">
        <v>93</v>
      </c>
      <c r="C378" t="s">
        <v>163</v>
      </c>
      <c r="D378" t="str" cm="1">
        <f t="array" ref="D378">IFERROR(_xlfn.XLOOKUP(1,(B378=Headings!$A$2:$A$46)*(C378=Headings!$B$2:$B$46),Headings!$C$2:$C$46),"")</f>
        <v/>
      </c>
      <c r="E378" t="s">
        <v>327</v>
      </c>
    </row>
    <row r="379" spans="2:5" hidden="1">
      <c r="B379" t="s">
        <v>94</v>
      </c>
      <c r="C379" t="s">
        <v>163</v>
      </c>
      <c r="D379" t="str" cm="1">
        <f t="array" ref="D379">IFERROR(_xlfn.XLOOKUP(1,(B379=Headings!$A$2:$A$46)*(C379=Headings!$B$2:$B$46),Headings!$C$2:$C$46),"")</f>
        <v/>
      </c>
      <c r="E379" t="s">
        <v>329</v>
      </c>
    </row>
    <row r="380" spans="2:5" hidden="1">
      <c r="B380" t="s">
        <v>95</v>
      </c>
      <c r="C380" t="s">
        <v>163</v>
      </c>
      <c r="D380" t="str" cm="1">
        <f t="array" ref="D380">IFERROR(_xlfn.XLOOKUP(1,(B380=Headings!$A$2:$A$46)*(C380=Headings!$B$2:$B$46),Headings!$C$2:$C$46),"")</f>
        <v/>
      </c>
      <c r="E380" t="s">
        <v>332</v>
      </c>
    </row>
    <row r="381" spans="2:5" hidden="1">
      <c r="B381" t="s">
        <v>96</v>
      </c>
      <c r="C381" t="s">
        <v>163</v>
      </c>
      <c r="D381" t="str" cm="1">
        <f t="array" ref="D381">IFERROR(_xlfn.XLOOKUP(1,(B381=Headings!$A$2:$A$46)*(C381=Headings!$B$2:$B$46),Headings!$C$2:$C$46),"")</f>
        <v/>
      </c>
      <c r="E381" t="s">
        <v>334</v>
      </c>
    </row>
    <row r="382" spans="2:5" hidden="1">
      <c r="B382" t="s">
        <v>97</v>
      </c>
      <c r="C382" t="s">
        <v>163</v>
      </c>
      <c r="D382" t="str" cm="1">
        <f t="array" ref="D382">IFERROR(_xlfn.XLOOKUP(1,(B382=Headings!$A$2:$A$46)*(C382=Headings!$B$2:$B$46),Headings!$C$2:$C$46),"")</f>
        <v/>
      </c>
      <c r="E382" t="s">
        <v>337</v>
      </c>
    </row>
    <row r="383" spans="2:5" hidden="1">
      <c r="B383" t="s">
        <v>98</v>
      </c>
      <c r="C383" t="s">
        <v>163</v>
      </c>
      <c r="D383" t="str" cm="1">
        <f t="array" ref="D383">IFERROR(_xlfn.XLOOKUP(1,(B383=Headings!$A$2:$A$46)*(C383=Headings!$B$2:$B$46),Headings!$C$2:$C$46),"")</f>
        <v/>
      </c>
      <c r="E383" t="s">
        <v>339</v>
      </c>
    </row>
    <row r="384" spans="2:5" hidden="1">
      <c r="B384" t="s">
        <v>99</v>
      </c>
      <c r="C384" t="s">
        <v>163</v>
      </c>
      <c r="D384" t="str" cm="1">
        <f t="array" ref="D384">IFERROR(_xlfn.XLOOKUP(1,(B384=Headings!$A$2:$A$46)*(C384=Headings!$B$2:$B$46),Headings!$C$2:$C$46),"")</f>
        <v/>
      </c>
      <c r="E384" t="s">
        <v>341</v>
      </c>
    </row>
    <row r="385" spans="2:5" hidden="1">
      <c r="B385" t="s">
        <v>100</v>
      </c>
      <c r="C385" t="s">
        <v>163</v>
      </c>
      <c r="D385" t="str" cm="1">
        <f t="array" ref="D385">IFERROR(_xlfn.XLOOKUP(1,(B385=Headings!$A$2:$A$46)*(C385=Headings!$B$2:$B$46),Headings!$C$2:$C$46),"")</f>
        <v/>
      </c>
      <c r="E385" t="s">
        <v>341</v>
      </c>
    </row>
    <row r="386" spans="2:5" hidden="1">
      <c r="B386" t="s">
        <v>101</v>
      </c>
      <c r="C386" t="s">
        <v>163</v>
      </c>
      <c r="D386" t="str" cm="1">
        <f t="array" ref="D386">IFERROR(_xlfn.XLOOKUP(1,(B386=Headings!$A$2:$A$46)*(C386=Headings!$B$2:$B$46),Headings!$C$2:$C$46),"")</f>
        <v/>
      </c>
      <c r="E386" t="s">
        <v>341</v>
      </c>
    </row>
    <row r="387" spans="2:5" hidden="1">
      <c r="B387" t="s">
        <v>102</v>
      </c>
      <c r="C387" t="s">
        <v>163</v>
      </c>
      <c r="D387" t="str" cm="1">
        <f t="array" ref="D387">IFERROR(_xlfn.XLOOKUP(1,(B387=Headings!$A$2:$A$46)*(C387=Headings!$B$2:$B$46),Headings!$C$2:$C$46),"")</f>
        <v/>
      </c>
      <c r="E387" t="s">
        <v>341</v>
      </c>
    </row>
    <row r="388" spans="2:5" hidden="1">
      <c r="B388" t="s">
        <v>103</v>
      </c>
      <c r="C388" t="s">
        <v>163</v>
      </c>
      <c r="D388" t="str" cm="1">
        <f t="array" ref="D388">IFERROR(_xlfn.XLOOKUP(1,(B388=Headings!$A$2:$A$46)*(C388=Headings!$B$2:$B$46),Headings!$C$2:$C$46),"")</f>
        <v/>
      </c>
      <c r="E388" t="s">
        <v>344</v>
      </c>
    </row>
    <row r="389" spans="2:5" hidden="1">
      <c r="B389" t="s">
        <v>104</v>
      </c>
      <c r="C389" t="s">
        <v>163</v>
      </c>
      <c r="D389" t="str" cm="1">
        <f t="array" ref="D389">IFERROR(_xlfn.XLOOKUP(1,(B389=Headings!$A$2:$A$46)*(C389=Headings!$B$2:$B$46),Headings!$C$2:$C$46),"")</f>
        <v/>
      </c>
      <c r="E389" t="s">
        <v>346</v>
      </c>
    </row>
    <row r="390" spans="2:5" hidden="1">
      <c r="B390" t="s">
        <v>105</v>
      </c>
      <c r="C390" t="s">
        <v>163</v>
      </c>
      <c r="D390" t="str" cm="1">
        <f t="array" ref="D390">IFERROR(_xlfn.XLOOKUP(1,(B390=Headings!$A$2:$A$46)*(C390=Headings!$B$2:$B$46),Headings!$C$2:$C$46),"")</f>
        <v/>
      </c>
      <c r="E390" t="s">
        <v>346</v>
      </c>
    </row>
    <row r="391" spans="2:5" hidden="1">
      <c r="B391" t="s">
        <v>106</v>
      </c>
      <c r="C391" t="s">
        <v>163</v>
      </c>
      <c r="D391" t="str" cm="1">
        <f t="array" ref="D391">IFERROR(_xlfn.XLOOKUP(1,(B391=Headings!$A$2:$A$46)*(C391=Headings!$B$2:$B$46),Headings!$C$2:$C$46),"")</f>
        <v/>
      </c>
      <c r="E391" t="s">
        <v>348</v>
      </c>
    </row>
    <row r="392" spans="2:5" hidden="1">
      <c r="B392" t="s">
        <v>107</v>
      </c>
      <c r="C392" t="s">
        <v>163</v>
      </c>
      <c r="D392" t="str" cm="1">
        <f t="array" ref="D392">IFERROR(_xlfn.XLOOKUP(1,(B392=Headings!$A$2:$A$46)*(C392=Headings!$B$2:$B$46),Headings!$C$2:$C$46),"")</f>
        <v/>
      </c>
      <c r="E392" t="s">
        <v>350</v>
      </c>
    </row>
    <row r="393" spans="2:5" hidden="1">
      <c r="B393" t="s">
        <v>108</v>
      </c>
      <c r="C393" t="s">
        <v>163</v>
      </c>
      <c r="D393" t="str" cm="1">
        <f t="array" ref="D393">IFERROR(_xlfn.XLOOKUP(1,(B393=Headings!$A$2:$A$46)*(C393=Headings!$B$2:$B$46),Headings!$C$2:$C$46),"")</f>
        <v>Alignement du PAN à l'appel de Durban à l'action</v>
      </c>
      <c r="E393" t="s">
        <v>352</v>
      </c>
    </row>
    <row r="394" spans="2:5" hidden="1">
      <c r="B394" t="s">
        <v>109</v>
      </c>
      <c r="C394" t="s">
        <v>163</v>
      </c>
      <c r="D394" t="str" cm="1">
        <f t="array" ref="D394">IFERROR(_xlfn.XLOOKUP(1,(B394=Headings!$A$2:$A$46)*(C394=Headings!$B$2:$B$46),Headings!$C$2:$C$46),"")</f>
        <v/>
      </c>
      <c r="E394" t="s">
        <v>354</v>
      </c>
    </row>
    <row r="395" spans="2:5" hidden="1">
      <c r="B395" t="s">
        <v>110</v>
      </c>
      <c r="C395" t="s">
        <v>163</v>
      </c>
      <c r="D395" t="str" cm="1">
        <f t="array" ref="D395">IFERROR(_xlfn.XLOOKUP(1,(B395=Headings!$A$2:$A$46)*(C395=Headings!$B$2:$B$46),Headings!$C$2:$C$46),"")</f>
        <v/>
      </c>
      <c r="E395" t="s">
        <v>110</v>
      </c>
    </row>
    <row r="396" spans="2:5" hidden="1">
      <c r="B396" t="s">
        <v>112</v>
      </c>
      <c r="C396" t="s">
        <v>163</v>
      </c>
      <c r="D396" t="str" cm="1">
        <f t="array" ref="D396">IFERROR(_xlfn.XLOOKUP(1,(B396=Headings!$A$2:$A$46)*(C396=Headings!$B$2:$B$46),Headings!$C$2:$C$46),"")</f>
        <v/>
      </c>
      <c r="E396" t="s">
        <v>356</v>
      </c>
    </row>
    <row r="397" spans="2:5" hidden="1">
      <c r="B397" t="s">
        <v>114</v>
      </c>
      <c r="C397" t="s">
        <v>163</v>
      </c>
      <c r="D397" t="str" cm="1">
        <f t="array" ref="D397">IFERROR(_xlfn.XLOOKUP(1,(B397=Headings!$A$2:$A$46)*(C397=Headings!$B$2:$B$46),Headings!$C$2:$C$46),"")</f>
        <v/>
      </c>
      <c r="E397" t="s">
        <v>358</v>
      </c>
    </row>
    <row r="398" spans="2:5" hidden="1">
      <c r="B398" t="s">
        <v>115</v>
      </c>
      <c r="C398" t="s">
        <v>163</v>
      </c>
      <c r="D398" t="str" cm="1">
        <f t="array" ref="D398">IFERROR(_xlfn.XLOOKUP(1,(B398=Headings!$A$2:$A$46)*(C398=Headings!$B$2:$B$46),Headings!$C$2:$C$46),"")</f>
        <v/>
      </c>
      <c r="E398" t="s">
        <v>358</v>
      </c>
    </row>
    <row r="399" spans="2:5" hidden="1">
      <c r="B399" t="s">
        <v>116</v>
      </c>
      <c r="C399" t="s">
        <v>163</v>
      </c>
      <c r="D399" t="str" cm="1">
        <f t="array" ref="D399">IFERROR(_xlfn.XLOOKUP(1,(B399=Headings!$A$2:$A$46)*(C399=Headings!$B$2:$B$46),Headings!$C$2:$C$46),"")</f>
        <v/>
      </c>
      <c r="E399" t="s">
        <v>360</v>
      </c>
    </row>
    <row r="400" spans="2:5" hidden="1">
      <c r="B400" t="s">
        <v>117</v>
      </c>
      <c r="C400" t="s">
        <v>163</v>
      </c>
      <c r="D400" t="str" cm="1">
        <f t="array" ref="D400">IFERROR(_xlfn.XLOOKUP(1,(B400=Headings!$A$2:$A$46)*(C400=Headings!$B$2:$B$46),Headings!$C$2:$C$46),"")</f>
        <v/>
      </c>
      <c r="E400" t="s">
        <v>362</v>
      </c>
    </row>
    <row r="401" spans="2:5" hidden="1">
      <c r="B401" t="s">
        <v>118</v>
      </c>
      <c r="C401" t="s">
        <v>163</v>
      </c>
      <c r="D401" t="str" cm="1">
        <f t="array" ref="D401">IFERROR(_xlfn.XLOOKUP(1,(B401=Headings!$A$2:$A$46)*(C401=Headings!$B$2:$B$46),Headings!$C$2:$C$46),"")</f>
        <v/>
      </c>
      <c r="E401" t="s">
        <v>364</v>
      </c>
    </row>
    <row r="402" spans="2:5" hidden="1">
      <c r="B402" t="s">
        <v>119</v>
      </c>
      <c r="C402" t="s">
        <v>163</v>
      </c>
      <c r="D402" t="str" cm="1">
        <f t="array" ref="D402">IFERROR(_xlfn.XLOOKUP(1,(B402=Headings!$A$2:$A$46)*(C402=Headings!$B$2:$B$46),Headings!$C$2:$C$46),"")</f>
        <v/>
      </c>
      <c r="E402" t="s">
        <v>366</v>
      </c>
    </row>
    <row r="403" spans="2:5" hidden="1">
      <c r="B403" t="s">
        <v>368</v>
      </c>
      <c r="C403" t="s">
        <v>163</v>
      </c>
      <c r="D403" t="str" cm="1">
        <f t="array" ref="D403">IFERROR(_xlfn.XLOOKUP(1,(B403=Headings!$A$2:$A$46)*(C403=Headings!$B$2:$B$46),Headings!$C$2:$C$46),"")</f>
        <v/>
      </c>
      <c r="E403" t="s">
        <v>369</v>
      </c>
    </row>
    <row r="404" spans="2:5" hidden="1">
      <c r="B404" t="s">
        <v>121</v>
      </c>
      <c r="C404" t="s">
        <v>163</v>
      </c>
      <c r="D404" t="str" cm="1">
        <f t="array" ref="D404">IFERROR(_xlfn.XLOOKUP(1,(B404=Headings!$A$2:$A$46)*(C404=Headings!$B$2:$B$46),Headings!$C$2:$C$46),"")</f>
        <v/>
      </c>
      <c r="E404" t="s">
        <v>371</v>
      </c>
    </row>
    <row r="405" spans="2:5" hidden="1">
      <c r="B405" t="s">
        <v>122</v>
      </c>
      <c r="C405" t="s">
        <v>163</v>
      </c>
      <c r="D405" t="str" cm="1">
        <f t="array" ref="D405">IFERROR(_xlfn.XLOOKUP(1,(B405=Headings!$A$2:$A$46)*(C405=Headings!$B$2:$B$46),Headings!$C$2:$C$46),"")</f>
        <v/>
      </c>
      <c r="E405" t="s">
        <v>373</v>
      </c>
    </row>
    <row r="406" spans="2:5">
      <c r="B406" t="s">
        <v>123</v>
      </c>
      <c r="C406" t="s">
        <v>163</v>
      </c>
      <c r="D406" t="str" cm="1">
        <f t="array" ref="D406">IFERROR(_xlfn.XLOOKUP(1,(B406=Headings!$A$2:$A$46)*(C406=Headings!$B$2:$B$46),Headings!$C$2:$C$46),"")</f>
        <v/>
      </c>
      <c r="E406" t="s">
        <v>376</v>
      </c>
    </row>
    <row r="407" spans="2:5" hidden="1">
      <c r="B407" t="s">
        <v>124</v>
      </c>
      <c r="C407" t="s">
        <v>163</v>
      </c>
      <c r="D407" t="str" cm="1">
        <f t="array" ref="D407">IFERROR(_xlfn.XLOOKUP(1,(B407=Headings!$A$2:$A$46)*(C407=Headings!$B$2:$B$46),Headings!$C$2:$C$46),"")</f>
        <v/>
      </c>
      <c r="E407" t="s">
        <v>378</v>
      </c>
    </row>
    <row r="408" spans="2:5" hidden="1">
      <c r="B408" t="s">
        <v>125</v>
      </c>
      <c r="C408" t="s">
        <v>163</v>
      </c>
      <c r="D408" t="str" cm="1">
        <f t="array" ref="D408">IFERROR(_xlfn.XLOOKUP(1,(B408=Headings!$A$2:$A$46)*(C408=Headings!$B$2:$B$46),Headings!$C$2:$C$46),"")</f>
        <v/>
      </c>
      <c r="E408" t="s">
        <v>380</v>
      </c>
    </row>
    <row r="409" spans="2:5" hidden="1">
      <c r="B409" t="s">
        <v>126</v>
      </c>
      <c r="C409" t="s">
        <v>163</v>
      </c>
      <c r="D409" t="str" cm="1">
        <f t="array" ref="D409">IFERROR(_xlfn.XLOOKUP(1,(B409=Headings!$A$2:$A$46)*(C409=Headings!$B$2:$B$46),Headings!$C$2:$C$46),"")</f>
        <v/>
      </c>
      <c r="E409" t="s">
        <v>382</v>
      </c>
    </row>
    <row r="410" spans="2:5" hidden="1">
      <c r="B410" t="s">
        <v>127</v>
      </c>
      <c r="C410" t="s">
        <v>163</v>
      </c>
      <c r="D410" t="str" cm="1">
        <f t="array" ref="D410">IFERROR(_xlfn.XLOOKUP(1,(B410=Headings!$A$2:$A$46)*(C410=Headings!$B$2:$B$46),Headings!$C$2:$C$46),"")</f>
        <v/>
      </c>
      <c r="E410" t="s">
        <v>385</v>
      </c>
    </row>
    <row r="411" spans="2:5" hidden="1">
      <c r="B411" t="s">
        <v>128</v>
      </c>
      <c r="C411" t="s">
        <v>163</v>
      </c>
      <c r="D411" t="str" cm="1">
        <f t="array" ref="D411">IFERROR(_xlfn.XLOOKUP(1,(B411=Headings!$A$2:$A$46)*(C411=Headings!$B$2:$B$46),Headings!$C$2:$C$46),"")</f>
        <v/>
      </c>
      <c r="E411" t="s">
        <v>388</v>
      </c>
    </row>
    <row r="412" spans="2:5" hidden="1">
      <c r="B412" t="s">
        <v>129</v>
      </c>
      <c r="C412" t="s">
        <v>163</v>
      </c>
      <c r="D412" t="str" cm="1">
        <f t="array" ref="D412">IFERROR(_xlfn.XLOOKUP(1,(B412=Headings!$A$2:$A$46)*(C412=Headings!$B$2:$B$46),Headings!$C$2:$C$46),"")</f>
        <v/>
      </c>
      <c r="E412" t="s">
        <v>390</v>
      </c>
    </row>
    <row r="413" spans="2:5" hidden="1">
      <c r="B413" t="s">
        <v>130</v>
      </c>
      <c r="C413" t="s">
        <v>163</v>
      </c>
      <c r="D413" t="str" cm="1">
        <f t="array" ref="D413">IFERROR(_xlfn.XLOOKUP(1,(B413=Headings!$A$2:$A$46)*(C413=Headings!$B$2:$B$46),Headings!$C$2:$C$46),"")</f>
        <v/>
      </c>
      <c r="E413" t="s">
        <v>390</v>
      </c>
    </row>
    <row r="414" spans="2:5" hidden="1">
      <c r="B414" t="s">
        <v>131</v>
      </c>
      <c r="C414" t="s">
        <v>163</v>
      </c>
      <c r="D414" t="str" cm="1">
        <f t="array" ref="D414">IFERROR(_xlfn.XLOOKUP(1,(B414=Headings!$A$2:$A$46)*(C414=Headings!$B$2:$B$46),Headings!$C$2:$C$46),"")</f>
        <v/>
      </c>
      <c r="E414" t="s">
        <v>390</v>
      </c>
    </row>
    <row r="415" spans="2:5" hidden="1">
      <c r="B415" t="s">
        <v>132</v>
      </c>
      <c r="C415" t="s">
        <v>163</v>
      </c>
      <c r="D415" t="str" cm="1">
        <f t="array" ref="D415">IFERROR(_xlfn.XLOOKUP(1,(B415=Headings!$A$2:$A$46)*(C415=Headings!$B$2:$B$46),Headings!$C$2:$C$46),"")</f>
        <v/>
      </c>
      <c r="E415" t="s">
        <v>392</v>
      </c>
    </row>
    <row r="416" spans="2:5" hidden="1">
      <c r="B416" t="s">
        <v>134</v>
      </c>
      <c r="C416" t="s">
        <v>163</v>
      </c>
      <c r="D416" t="str" cm="1">
        <f t="array" ref="D416">IFERROR(_xlfn.XLOOKUP(1,(B416=Headings!$A$2:$A$46)*(C416=Headings!$B$2:$B$46),Headings!$C$2:$C$46),"")</f>
        <v/>
      </c>
      <c r="E416" t="s">
        <v>394</v>
      </c>
    </row>
    <row r="417" spans="2:5" hidden="1">
      <c r="B417" t="s">
        <v>135</v>
      </c>
      <c r="C417" t="s">
        <v>163</v>
      </c>
      <c r="D417" t="str" cm="1">
        <f t="array" ref="D417">IFERROR(_xlfn.XLOOKUP(1,(B417=Headings!$A$2:$A$46)*(C417=Headings!$B$2:$B$46),Headings!$C$2:$C$46),"")</f>
        <v/>
      </c>
      <c r="E417" t="s">
        <v>394</v>
      </c>
    </row>
    <row r="418" spans="2:5" hidden="1">
      <c r="B418" t="s">
        <v>136</v>
      </c>
      <c r="C418" t="s">
        <v>163</v>
      </c>
      <c r="D418" t="str" cm="1">
        <f t="array" ref="D418">IFERROR(_xlfn.XLOOKUP(1,(B418=Headings!$A$2:$A$46)*(C418=Headings!$B$2:$B$46),Headings!$C$2:$C$46),"")</f>
        <v/>
      </c>
      <c r="E418" t="s">
        <v>396</v>
      </c>
    </row>
    <row r="419" spans="2:5" hidden="1">
      <c r="B419" t="s">
        <v>138</v>
      </c>
      <c r="C419" t="s">
        <v>163</v>
      </c>
      <c r="D419" t="str" cm="1">
        <f t="array" ref="D419">IFERROR(_xlfn.XLOOKUP(1,(B419=Headings!$A$2:$A$46)*(C419=Headings!$B$2:$B$46),Headings!$C$2:$C$46),"")</f>
        <v/>
      </c>
      <c r="E419" t="s">
        <v>398</v>
      </c>
    </row>
    <row r="420" spans="2:5" hidden="1">
      <c r="B420" t="s">
        <v>139</v>
      </c>
      <c r="C420" t="s">
        <v>163</v>
      </c>
      <c r="D420" t="str" cm="1">
        <f t="array" ref="D420">IFERROR(_xlfn.XLOOKUP(1,(B420=Headings!$A$2:$A$46)*(C420=Headings!$B$2:$B$46),Headings!$C$2:$C$46),"")</f>
        <v/>
      </c>
      <c r="E420" t="s">
        <v>400</v>
      </c>
    </row>
    <row r="421" spans="2:5" hidden="1">
      <c r="B421" t="s">
        <v>140</v>
      </c>
      <c r="C421" t="s">
        <v>163</v>
      </c>
      <c r="D421" t="str" cm="1">
        <f t="array" ref="D421">IFERROR(_xlfn.XLOOKUP(1,(B421=Headings!$A$2:$A$46)*(C421=Headings!$B$2:$B$46),Headings!$C$2:$C$46),"")</f>
        <v/>
      </c>
      <c r="E421" t="s">
        <v>402</v>
      </c>
    </row>
    <row r="422" spans="2:5" hidden="1">
      <c r="B422" t="s">
        <v>141</v>
      </c>
      <c r="C422" t="s">
        <v>163</v>
      </c>
      <c r="D422" t="str" cm="1">
        <f t="array" ref="D422">IFERROR(_xlfn.XLOOKUP(1,(B422=Headings!$A$2:$A$46)*(C422=Headings!$B$2:$B$46),Headings!$C$2:$C$46),"")</f>
        <v/>
      </c>
      <c r="E422" t="s">
        <v>404</v>
      </c>
    </row>
    <row r="423" spans="2:5" hidden="1">
      <c r="B423" t="s">
        <v>143</v>
      </c>
      <c r="C423" t="s">
        <v>163</v>
      </c>
      <c r="D423" t="str" cm="1">
        <f t="array" ref="D423">IFERROR(_xlfn.XLOOKUP(1,(B423=Headings!$A$2:$A$46)*(C423=Headings!$B$2:$B$46),Headings!$C$2:$C$46),"")</f>
        <v/>
      </c>
      <c r="E423" t="s">
        <v>408</v>
      </c>
    </row>
    <row r="424" spans="2:5" hidden="1">
      <c r="B424" t="s">
        <v>144</v>
      </c>
      <c r="C424" t="s">
        <v>163</v>
      </c>
      <c r="D424" t="str" cm="1">
        <f t="array" ref="D424">IFERROR(_xlfn.XLOOKUP(1,(B424=Headings!$A$2:$A$46)*(C424=Headings!$B$2:$B$46),Headings!$C$2:$C$46),"")</f>
        <v/>
      </c>
      <c r="E424" t="s">
        <v>411</v>
      </c>
    </row>
    <row r="425" spans="2:5" hidden="1">
      <c r="B425" t="s">
        <v>145</v>
      </c>
      <c r="C425" t="s">
        <v>163</v>
      </c>
      <c r="D425" t="str" cm="1">
        <f t="array" ref="D425">IFERROR(_xlfn.XLOOKUP(1,(B425=Headings!$A$2:$A$46)*(C425=Headings!$B$2:$B$46),Headings!$C$2:$C$46),"")</f>
        <v/>
      </c>
      <c r="E425" t="s">
        <v>413</v>
      </c>
    </row>
    <row r="426" spans="2:5" hidden="1">
      <c r="B426" t="s">
        <v>146</v>
      </c>
      <c r="C426" t="s">
        <v>163</v>
      </c>
      <c r="D426" t="str" cm="1">
        <f t="array" ref="D426">IFERROR(_xlfn.XLOOKUP(1,(B426=Headings!$A$2:$A$46)*(C426=Headings!$B$2:$B$46),Headings!$C$2:$C$46),"")</f>
        <v/>
      </c>
      <c r="E426" t="s">
        <v>146</v>
      </c>
    </row>
    <row r="427" spans="2:5" hidden="1">
      <c r="B427" t="s">
        <v>147</v>
      </c>
      <c r="C427" t="s">
        <v>163</v>
      </c>
      <c r="D427" t="str" cm="1">
        <f t="array" ref="D427">IFERROR(_xlfn.XLOOKUP(1,(B427=Headings!$A$2:$A$46)*(C427=Headings!$B$2:$B$46),Headings!$C$2:$C$46),"")</f>
        <v/>
      </c>
      <c r="E427" t="s">
        <v>415</v>
      </c>
    </row>
    <row r="428" spans="2:5" hidden="1">
      <c r="B428" t="s">
        <v>148</v>
      </c>
      <c r="C428" t="s">
        <v>163</v>
      </c>
      <c r="D428" t="str" cm="1">
        <f t="array" ref="D428">IFERROR(_xlfn.XLOOKUP(1,(B428=Headings!$A$2:$A$46)*(C428=Headings!$B$2:$B$46),Headings!$C$2:$C$46),"")</f>
        <v/>
      </c>
      <c r="E428" t="s">
        <v>418</v>
      </c>
    </row>
    <row r="429" spans="2:5" hidden="1">
      <c r="B429" t="s">
        <v>149</v>
      </c>
      <c r="C429" t="s">
        <v>163</v>
      </c>
      <c r="D429" t="str" cm="1">
        <f t="array" ref="D429">IFERROR(_xlfn.XLOOKUP(1,(B429=Headings!$A$2:$A$46)*(C429=Headings!$B$2:$B$46),Headings!$C$2:$C$46),"")</f>
        <v/>
      </c>
      <c r="E429" t="s">
        <v>420</v>
      </c>
    </row>
    <row r="430" spans="2:5" hidden="1">
      <c r="B430" t="s">
        <v>150</v>
      </c>
      <c r="C430" t="s">
        <v>163</v>
      </c>
      <c r="D430" t="str" cm="1">
        <f t="array" ref="D430">IFERROR(_xlfn.XLOOKUP(1,(B430=Headings!$A$2:$A$46)*(C430=Headings!$B$2:$B$46),Headings!$C$2:$C$46),"")</f>
        <v/>
      </c>
      <c r="E430" t="s">
        <v>420</v>
      </c>
    </row>
    <row r="431" spans="2:5" hidden="1">
      <c r="B431" t="s">
        <v>151</v>
      </c>
      <c r="C431" t="s">
        <v>163</v>
      </c>
      <c r="D431" t="str" cm="1">
        <f t="array" ref="D431">IFERROR(_xlfn.XLOOKUP(1,(B431=Headings!$A$2:$A$46)*(C431=Headings!$B$2:$B$46),Headings!$C$2:$C$46),"")</f>
        <v/>
      </c>
      <c r="E431" t="s">
        <v>422</v>
      </c>
    </row>
    <row r="432" spans="2:5" hidden="1">
      <c r="B432" t="s">
        <v>152</v>
      </c>
      <c r="C432" t="s">
        <v>163</v>
      </c>
      <c r="D432" t="str" cm="1">
        <f t="array" ref="D432">IFERROR(_xlfn.XLOOKUP(1,(B432=Headings!$A$2:$A$46)*(C432=Headings!$B$2:$B$46),Headings!$C$2:$C$46),"")</f>
        <v/>
      </c>
      <c r="E432" t="s">
        <v>422</v>
      </c>
    </row>
    <row r="433" spans="2:5" hidden="1">
      <c r="B433" t="s">
        <v>153</v>
      </c>
      <c r="C433" t="s">
        <v>163</v>
      </c>
      <c r="D433" t="str" cm="1">
        <f t="array" ref="D433">IFERROR(_xlfn.XLOOKUP(1,(B433=Headings!$A$2:$A$46)*(C433=Headings!$B$2:$B$46),Headings!$C$2:$C$46),"")</f>
        <v/>
      </c>
      <c r="E433" t="s">
        <v>424</v>
      </c>
    </row>
    <row r="434" spans="2:5" hidden="1">
      <c r="B434" t="s">
        <v>155</v>
      </c>
      <c r="C434" t="s">
        <v>163</v>
      </c>
      <c r="D434" t="str" cm="1">
        <f t="array" ref="D434">IFERROR(_xlfn.XLOOKUP(1,(B434=Headings!$A$2:$A$46)*(C434=Headings!$B$2:$B$46),Headings!$C$2:$C$46),"")</f>
        <v/>
      </c>
      <c r="E434" t="s">
        <v>429</v>
      </c>
    </row>
    <row r="435" spans="2:5" hidden="1">
      <c r="B435" t="s">
        <v>156</v>
      </c>
      <c r="C435" t="s">
        <v>163</v>
      </c>
      <c r="D435" t="str" cm="1">
        <f t="array" ref="D435">IFERROR(_xlfn.XLOOKUP(1,(B435=Headings!$A$2:$A$46)*(C435=Headings!$B$2:$B$46),Headings!$C$2:$C$46),"")</f>
        <v/>
      </c>
      <c r="E435" t="s">
        <v>432</v>
      </c>
    </row>
    <row r="436" spans="2:5" hidden="1">
      <c r="B436" t="s">
        <v>157</v>
      </c>
      <c r="C436" t="s">
        <v>163</v>
      </c>
      <c r="D436" t="str" cm="1">
        <f t="array" ref="D436">IFERROR(_xlfn.XLOOKUP(1,(B436=Headings!$A$2:$A$46)*(C436=Headings!$B$2:$B$46),Headings!$C$2:$C$46),"")</f>
        <v/>
      </c>
      <c r="E436" t="s">
        <v>435</v>
      </c>
    </row>
    <row r="437" spans="2:5" hidden="1">
      <c r="B437" t="s">
        <v>158</v>
      </c>
      <c r="C437" t="s">
        <v>163</v>
      </c>
      <c r="D437" t="str" cm="1">
        <f t="array" ref="D437">IFERROR(_xlfn.XLOOKUP(1,(B437=Headings!$A$2:$A$46)*(C437=Headings!$B$2:$B$46),Headings!$C$2:$C$46),"")</f>
        <v/>
      </c>
      <c r="E437" t="s">
        <v>438</v>
      </c>
    </row>
    <row r="438" spans="2:5" hidden="1">
      <c r="B438" t="s">
        <v>159</v>
      </c>
      <c r="C438" t="s">
        <v>163</v>
      </c>
      <c r="D438" t="str" cm="1">
        <f t="array" ref="D438">IFERROR(_xlfn.XLOOKUP(1,(B438=Headings!$A$2:$A$46)*(C438=Headings!$B$2:$B$46),Headings!$C$2:$C$46),"")</f>
        <v/>
      </c>
      <c r="E438" t="s">
        <v>440</v>
      </c>
    </row>
    <row r="439" spans="2:5" hidden="1">
      <c r="B439" t="s">
        <v>160</v>
      </c>
      <c r="C439" t="s">
        <v>163</v>
      </c>
      <c r="D439" t="str" cm="1">
        <f t="array" ref="D439">IFERROR(_xlfn.XLOOKUP(1,(B439=Headings!$A$2:$A$46)*(C439=Headings!$B$2:$B$46),Headings!$C$2:$C$46),"")</f>
        <v/>
      </c>
      <c r="E439" t="s">
        <v>442</v>
      </c>
    </row>
    <row r="440" spans="2:5" hidden="1">
      <c r="B440" t="s">
        <v>445</v>
      </c>
      <c r="C440" t="s">
        <v>163</v>
      </c>
      <c r="D440" t="str" cm="1">
        <f t="array" ref="D440">IFERROR(_xlfn.XLOOKUP(1,(B440=Headings!$A$2:$A$46)*(C440=Headings!$B$2:$B$46),Headings!$C$2:$C$46),"")</f>
        <v>Adoção da proibição do trabalho perigoso</v>
      </c>
      <c r="E440" t="s">
        <v>205</v>
      </c>
    </row>
    <row r="441" spans="2:5" hidden="1">
      <c r="B441" t="s">
        <v>445</v>
      </c>
      <c r="C441" t="s">
        <v>164</v>
      </c>
      <c r="D441" t="str" cm="1">
        <f t="array" ref="D441">IFERROR(_xlfn.XLOOKUP(1,(B441=Headings!$A$2:$A$46)*(C441=Headings!$B$2:$B$46),Headings!$C$2:$C$46),"")</f>
        <v>Adoption de l'interdiction du travail dangereux</v>
      </c>
      <c r="E441" t="s">
        <v>206</v>
      </c>
    </row>
    <row r="442" spans="2:5" hidden="1">
      <c r="B442" t="s">
        <v>445</v>
      </c>
      <c r="C442" t="s">
        <v>162</v>
      </c>
      <c r="D442" t="str" cm="1">
        <f t="array" ref="D442">IFERROR(_xlfn.XLOOKUP(1,(B442=Headings!$A$2:$A$46)*(C442=Headings!$B$2:$B$46),Headings!$C$2:$C$46),"")</f>
        <v>Adoption of prohibition of hazardous work</v>
      </c>
      <c r="E442" t="s">
        <v>12</v>
      </c>
    </row>
    <row r="443" spans="2:5" hidden="1">
      <c r="B443" t="s">
        <v>62</v>
      </c>
      <c r="C443" t="s">
        <v>163</v>
      </c>
      <c r="D443" t="str" cm="1">
        <f t="array" ref="D443">IFERROR(_xlfn.XLOOKUP(1,(B443=Headings!$A$2:$A$46)*(C443=Headings!$B$2:$B$46),Headings!$C$2:$C$46),"")</f>
        <v>Alianças globais</v>
      </c>
      <c r="E443" t="s">
        <v>288</v>
      </c>
    </row>
    <row r="444" spans="2:5" hidden="1">
      <c r="B444" t="s">
        <v>62</v>
      </c>
      <c r="C444" t="s">
        <v>164</v>
      </c>
      <c r="D444" t="str" cm="1">
        <f t="array" ref="D444">IFERROR(_xlfn.XLOOKUP(1,(B444=Headings!$A$2:$A$46)*(C444=Headings!$B$2:$B$46),Headings!$C$2:$C$46),"")</f>
        <v>Alliances mondiales</v>
      </c>
      <c r="E444" t="s">
        <v>289</v>
      </c>
    </row>
    <row r="445" spans="2:5" hidden="1">
      <c r="B445" t="s">
        <v>24</v>
      </c>
      <c r="C445" t="s">
        <v>164</v>
      </c>
      <c r="D445" t="str" cm="1">
        <f t="array" ref="D445">IFERROR(_xlfn.XLOOKUP(1,(B445=Headings!$A$2:$A$46)*(C445=Headings!$B$2:$B$46),Headings!$C$2:$C$46),"")</f>
        <v>Allocation budgétaire</v>
      </c>
      <c r="E445" t="s">
        <v>226</v>
      </c>
    </row>
    <row r="446" spans="2:5" hidden="1">
      <c r="B446" t="s">
        <v>24</v>
      </c>
      <c r="C446" t="s">
        <v>163</v>
      </c>
      <c r="D446" t="str" cm="1">
        <f t="array" ref="D446">IFERROR(_xlfn.XLOOKUP(1,(B446=Headings!$A$2:$A$46)*(C446=Headings!$B$2:$B$46),Headings!$C$2:$C$46),"")</f>
        <v>Alocação orçamental</v>
      </c>
      <c r="E446" t="s">
        <v>225</v>
      </c>
    </row>
    <row r="447" spans="2:5" hidden="1">
      <c r="B447" t="s">
        <v>24</v>
      </c>
      <c r="C447" t="s">
        <v>162</v>
      </c>
      <c r="D447" t="str" cm="1">
        <f t="array" ref="D447">IFERROR(_xlfn.XLOOKUP(1,(B447=Headings!$A$2:$A$46)*(C447=Headings!$B$2:$B$46),Headings!$C$2:$C$46),"")</f>
        <v>Budget allocation</v>
      </c>
      <c r="E447" t="s">
        <v>24</v>
      </c>
    </row>
    <row r="448" spans="2:5" hidden="1">
      <c r="B448" t="s">
        <v>39</v>
      </c>
      <c r="C448" t="s">
        <v>164</v>
      </c>
      <c r="D448" t="str" cm="1">
        <f t="array" ref="D448">IFERROR(_xlfn.XLOOKUP(1,(B448=Headings!$A$2:$A$46)*(C448=Headings!$B$2:$B$46),Headings!$C$2:$C$46),"")</f>
        <v>Collecte de données et suivi</v>
      </c>
      <c r="E448" t="s">
        <v>250</v>
      </c>
    </row>
    <row r="449" spans="2:5" hidden="1">
      <c r="B449" s="67" t="s">
        <v>449</v>
      </c>
      <c r="C449" t="s">
        <v>163</v>
      </c>
      <c r="D449" t="str" cm="1">
        <f t="array" ref="D449">IFERROR(_xlfn.XLOOKUP(1,(B449=Headings!$A$2:$A$46)*(C449=Headings!$B$2:$B$46),Headings!$C$2:$C$46),"")</f>
        <v>Cotações</v>
      </c>
      <c r="E449" t="s">
        <v>526</v>
      </c>
    </row>
    <row r="450" spans="2:5" hidden="1">
      <c r="B450" t="s">
        <v>39</v>
      </c>
      <c r="C450" t="s">
        <v>162</v>
      </c>
      <c r="D450" t="str" cm="1">
        <f t="array" ref="D450">IFERROR(_xlfn.XLOOKUP(1,(B450=Headings!$A$2:$A$46)*(C450=Headings!$B$2:$B$46),Headings!$C$2:$C$46),"")</f>
        <v>Data Collection and Monitoring</v>
      </c>
      <c r="E450" t="s">
        <v>39</v>
      </c>
    </row>
    <row r="451" spans="2:5" hidden="1">
      <c r="B451" t="s">
        <v>52</v>
      </c>
      <c r="C451" t="s">
        <v>163</v>
      </c>
      <c r="D451" t="str" cm="1">
        <f t="array" ref="D451">IFERROR(_xlfn.XLOOKUP(1,(B451=Headings!$A$2:$A$46)*(C451=Headings!$B$2:$B$46),Headings!$C$2:$C$46),"")</f>
        <v>Educação e formação de competências</v>
      </c>
      <c r="E451" t="s">
        <v>265</v>
      </c>
    </row>
    <row r="452" spans="2:5" hidden="1">
      <c r="B452" t="s">
        <v>52</v>
      </c>
      <c r="C452" t="s">
        <v>162</v>
      </c>
      <c r="D452" t="str" cm="1">
        <f t="array" ref="D452">IFERROR(_xlfn.XLOOKUP(1,(B452=Headings!$A$2:$A$46)*(C452=Headings!$B$2:$B$46),Headings!$C$2:$C$46),"")</f>
        <v>Education and skills training </v>
      </c>
      <c r="E452" t="s">
        <v>52</v>
      </c>
    </row>
    <row r="453" spans="2:5" hidden="1">
      <c r="B453" t="s">
        <v>52</v>
      </c>
      <c r="C453" t="s">
        <v>164</v>
      </c>
      <c r="D453" t="str" cm="1">
        <f t="array" ref="D453">IFERROR(_xlfn.XLOOKUP(1,(B453=Headings!$A$2:$A$46)*(C453=Headings!$B$2:$B$46),Headings!$C$2:$C$46),"")</f>
        <v>Éducation et formation des compétences</v>
      </c>
      <c r="E453" t="s">
        <v>266</v>
      </c>
    </row>
    <row r="454" spans="2:5" hidden="1">
      <c r="B454" t="s">
        <v>273</v>
      </c>
      <c r="C454" t="s">
        <v>162</v>
      </c>
      <c r="D454" t="str" cm="1">
        <f t="array" ref="D454">IFERROR(_xlfn.XLOOKUP(1,(B454=Headings!$A$2:$A$46)*(C454=Headings!$B$2:$B$46),Headings!$C$2:$C$46),"")</f>
        <v>Eradication of CL Mainstreamed Policies</v>
      </c>
      <c r="E454" t="s">
        <v>56</v>
      </c>
    </row>
    <row r="455" spans="2:5" hidden="1">
      <c r="B455" t="s">
        <v>62</v>
      </c>
      <c r="C455" t="s">
        <v>162</v>
      </c>
      <c r="D455" t="str" cm="1">
        <f t="array" ref="D455">IFERROR(_xlfn.XLOOKUP(1,(B455=Headings!$A$2:$A$46)*(C455=Headings!$B$2:$B$46),Headings!$C$2:$C$46),"")</f>
        <v>Global alliances</v>
      </c>
      <c r="E455" t="s">
        <v>62</v>
      </c>
    </row>
    <row r="456" spans="2:5" hidden="1">
      <c r="B456" t="s">
        <v>72</v>
      </c>
      <c r="C456" t="s">
        <v>162</v>
      </c>
      <c r="D456" t="str" cm="1">
        <f t="array" ref="D456">IFERROR(_xlfn.XLOOKUP(1,(B456=Headings!$A$2:$A$46)*(C456=Headings!$B$2:$B$46),Headings!$C$2:$C$46),"")</f>
        <v>Institutional Coordinating Mechanism</v>
      </c>
      <c r="E456" t="s">
        <v>72</v>
      </c>
    </row>
    <row r="457" spans="2:5" hidden="1">
      <c r="B457" t="s">
        <v>83</v>
      </c>
      <c r="C457" t="s">
        <v>163</v>
      </c>
      <c r="D457" t="str" cm="1">
        <f t="array" ref="D457">IFERROR(_xlfn.XLOOKUP(1,(B457=Headings!$A$2:$A$46)*(C457=Headings!$B$2:$B$46),Headings!$C$2:$C$46),"")</f>
        <v>Legislação e Aplicação da Lei</v>
      </c>
      <c r="E457" t="s">
        <v>318</v>
      </c>
    </row>
    <row r="458" spans="2:5" hidden="1">
      <c r="B458" t="s">
        <v>83</v>
      </c>
      <c r="C458" t="s">
        <v>162</v>
      </c>
      <c r="D458" t="str" cm="1">
        <f t="array" ref="D458">IFERROR(_xlfn.XLOOKUP(1,(B458=Headings!$A$2:$A$46)*(C458=Headings!$B$2:$B$46),Headings!$C$2:$C$46),"")</f>
        <v>Legislation and Enforcement</v>
      </c>
      <c r="E458" t="s">
        <v>83</v>
      </c>
    </row>
    <row r="459" spans="2:5" hidden="1">
      <c r="B459" t="s">
        <v>83</v>
      </c>
      <c r="C459" t="s">
        <v>164</v>
      </c>
      <c r="D459" t="str" cm="1">
        <f t="array" ref="D459">IFERROR(_xlfn.XLOOKUP(1,(B459=Headings!$A$2:$A$46)*(C459=Headings!$B$2:$B$46),Headings!$C$2:$C$46),"")</f>
        <v>Législation et Application de la Loi</v>
      </c>
      <c r="E459" t="s">
        <v>319</v>
      </c>
    </row>
    <row r="460" spans="2:5" hidden="1">
      <c r="B460" s="67" t="s">
        <v>449</v>
      </c>
      <c r="C460" t="s">
        <v>164</v>
      </c>
      <c r="D460" t="str" cm="1">
        <f t="array" ref="D460">IFERROR(_xlfn.XLOOKUP(1,(B460=Headings!$A$2:$A$46)*(C460=Headings!$B$2:$B$46),Headings!$C$2:$C$46),"")</f>
        <v>Les taux</v>
      </c>
      <c r="E460" s="65" t="s">
        <v>527</v>
      </c>
    </row>
    <row r="461" spans="2:5" hidden="1">
      <c r="B461" t="s">
        <v>72</v>
      </c>
      <c r="C461" t="s">
        <v>164</v>
      </c>
      <c r="D461" t="str" cm="1">
        <f t="array" ref="D461">IFERROR(_xlfn.XLOOKUP(1,(B461=Headings!$A$2:$A$46)*(C461=Headings!$B$2:$B$46),Headings!$C$2:$C$46),"")</f>
        <v>Mécanisme de coordination institutionnelle</v>
      </c>
      <c r="E461" t="s">
        <v>305</v>
      </c>
    </row>
    <row r="462" spans="2:5" hidden="1">
      <c r="B462" t="s">
        <v>72</v>
      </c>
      <c r="C462" t="s">
        <v>163</v>
      </c>
      <c r="D462" t="str" cm="1">
        <f t="array" ref="D462">IFERROR(_xlfn.XLOOKUP(1,(B462=Headings!$A$2:$A$46)*(C462=Headings!$B$2:$B$46),Headings!$C$2:$C$46),"")</f>
        <v>Mecanismo de coordenação institucional</v>
      </c>
      <c r="E462" t="s">
        <v>304</v>
      </c>
    </row>
    <row r="463" spans="2:5" hidden="1">
      <c r="B463" t="s">
        <v>113</v>
      </c>
      <c r="C463" t="s">
        <v>162</v>
      </c>
      <c r="D463" t="str" cm="1">
        <f t="array" ref="D463">IFERROR(_xlfn.XLOOKUP(1,(B463=Headings!$A$2:$A$46)*(C463=Headings!$B$2:$B$46),Headings!$C$2:$C$46),"")</f>
        <v>National action plans</v>
      </c>
      <c r="E463" t="s">
        <v>113</v>
      </c>
    </row>
    <row r="464" spans="2:5" hidden="1">
      <c r="B464" t="s">
        <v>113</v>
      </c>
      <c r="C464" t="s">
        <v>163</v>
      </c>
      <c r="D464" t="str" cm="1">
        <f t="array" ref="D464">IFERROR(_xlfn.XLOOKUP(1,(B464=Headings!$A$2:$A$46)*(C464=Headings!$B$2:$B$46),Headings!$C$2:$C$46),"")</f>
        <v>Planos de ação nacionais</v>
      </c>
      <c r="E464" t="s">
        <v>358</v>
      </c>
    </row>
    <row r="465" spans="2:5" hidden="1">
      <c r="B465" t="s">
        <v>113</v>
      </c>
      <c r="C465" t="s">
        <v>164</v>
      </c>
      <c r="D465" t="str" cm="1">
        <f t="array" ref="D465">IFERROR(_xlfn.XLOOKUP(1,(B465=Headings!$A$2:$A$46)*(C465=Headings!$B$2:$B$46),Headings!$C$2:$C$46),"")</f>
        <v>Plans d'action nationaux</v>
      </c>
      <c r="E465" t="s">
        <v>359</v>
      </c>
    </row>
    <row r="466" spans="2:5" hidden="1">
      <c r="B466" t="s">
        <v>273</v>
      </c>
      <c r="C466" t="s">
        <v>163</v>
      </c>
      <c r="D466" t="str" cm="1">
        <f t="array" ref="D466">IFERROR(_xlfn.XLOOKUP(1,(B466=Headings!$A$2:$A$46)*(C466=Headings!$B$2:$B$46),Headings!$C$2:$C$46),"")</f>
        <v>Políticas Integradas de Erradicação do Trabalho Infantil</v>
      </c>
      <c r="E466" t="s">
        <v>274</v>
      </c>
    </row>
    <row r="467" spans="2:5" hidden="1">
      <c r="B467" t="s">
        <v>273</v>
      </c>
      <c r="C467" t="s">
        <v>164</v>
      </c>
      <c r="D467" t="str" cm="1">
        <f t="array" ref="D467">IFERROR(_xlfn.XLOOKUP(1,(B467=Headings!$A$2:$A$46)*(C467=Headings!$B$2:$B$46),Headings!$C$2:$C$46),"")</f>
        <v>Politiques intégrées d’éradication du travail des enfants</v>
      </c>
      <c r="E467" t="s">
        <v>275</v>
      </c>
    </row>
    <row r="468" spans="2:5" hidden="1">
      <c r="B468" t="s">
        <v>142</v>
      </c>
      <c r="C468" t="s">
        <v>163</v>
      </c>
      <c r="D468" t="str" cm="1">
        <f t="array" ref="D468">IFERROR(_xlfn.XLOOKUP(1,(B468=Headings!$A$2:$A$46)*(C468=Headings!$B$2:$B$46),Headings!$C$2:$C$46),"")</f>
        <v>Proteção Social</v>
      </c>
      <c r="E468" t="s">
        <v>406</v>
      </c>
    </row>
    <row r="469" spans="2:5" hidden="1">
      <c r="B469" t="s">
        <v>142</v>
      </c>
      <c r="C469" t="s">
        <v>164</v>
      </c>
      <c r="D469" t="str" cm="1">
        <f t="array" ref="D469">IFERROR(_xlfn.XLOOKUP(1,(B469=Headings!$A$2:$A$46)*(C469=Headings!$B$2:$B$46),Headings!$C$2:$C$46),"")</f>
        <v>Protection sociale</v>
      </c>
      <c r="E469" t="s">
        <v>407</v>
      </c>
    </row>
    <row r="470" spans="2:5" hidden="1">
      <c r="B470" t="s">
        <v>154</v>
      </c>
      <c r="C470" t="s">
        <v>163</v>
      </c>
      <c r="D470" t="str" cm="1">
        <f t="array" ref="D470">IFERROR(_xlfn.XLOOKUP(1,(B470=Headings!$A$2:$A$46)*(C470=Headings!$B$2:$B$46),Headings!$C$2:$C$46),"")</f>
        <v>Quais setores têm as taxas mais elevadas</v>
      </c>
      <c r="E470" t="s">
        <v>426</v>
      </c>
    </row>
    <row r="471" spans="2:5" hidden="1">
      <c r="B471" s="67" t="s">
        <v>154</v>
      </c>
      <c r="C471" t="s">
        <v>163</v>
      </c>
      <c r="D471" t="str" cm="1">
        <f t="array" ref="D471">IFERROR(_xlfn.XLOOKUP(1,(B471=Headings!$A$2:$A$46)*(C471=Headings!$B$2:$B$46),Headings!$C$2:$C$46),"")</f>
        <v>Quais setores têm as taxas mais elevadas</v>
      </c>
      <c r="E471" t="s">
        <v>525</v>
      </c>
    </row>
    <row r="472" spans="2:5" hidden="1">
      <c r="B472" t="s">
        <v>154</v>
      </c>
      <c r="C472" t="s">
        <v>164</v>
      </c>
      <c r="D472" t="str" cm="1">
        <f t="array" ref="D472">IFERROR(_xlfn.XLOOKUP(1,(B472=Headings!$A$2:$A$46)*(C472=Headings!$B$2:$B$46),Headings!$C$2:$C$46),"")</f>
        <v>Quels secteurs ont les taux les plus élevés</v>
      </c>
      <c r="E472" t="s">
        <v>427</v>
      </c>
    </row>
    <row r="473" spans="2:5" hidden="1">
      <c r="B473" s="62" t="s">
        <v>154</v>
      </c>
      <c r="C473" t="s">
        <v>164</v>
      </c>
      <c r="D473" t="str" cm="1">
        <f t="array" ref="D473">IFERROR(_xlfn.XLOOKUP(1,(B473=Headings!$A$2:$A$46)*(C473=Headings!$B$2:$B$46),Headings!$C$2:$C$46),"")</f>
        <v>Quels secteurs ont les taux les plus élevés</v>
      </c>
      <c r="E473" s="63" t="s">
        <v>523</v>
      </c>
    </row>
    <row r="474" spans="2:5" hidden="1">
      <c r="B474" s="62" t="s">
        <v>449</v>
      </c>
      <c r="C474" t="s">
        <v>162</v>
      </c>
      <c r="D474" t="str" cm="1">
        <f t="array" ref="D474">IFERROR(_xlfn.XLOOKUP(1,(B474=Headings!$A$2:$A$46)*(C474=Headings!$B$2:$B$46),Headings!$C$2:$C$46),"")</f>
        <v>Rates</v>
      </c>
      <c r="E474" s="62" t="s">
        <v>449</v>
      </c>
    </row>
    <row r="475" spans="2:5" hidden="1">
      <c r="B475" s="63" t="s">
        <v>133</v>
      </c>
      <c r="C475" t="s">
        <v>163</v>
      </c>
      <c r="D475" t="str" cm="1">
        <f t="array" ref="D475">IFERROR(_xlfn.XLOOKUP(1,(B475=Headings!$A$2:$A$46)*(C475=Headings!$B$2:$B$46),Headings!$C$2:$C$46),"")</f>
        <v>Ratificação de Convenções da OIT</v>
      </c>
      <c r="E475" s="63" t="s">
        <v>394</v>
      </c>
    </row>
    <row r="476" spans="2:5" hidden="1">
      <c r="B476" s="66" t="s">
        <v>133</v>
      </c>
      <c r="C476" t="s">
        <v>163</v>
      </c>
      <c r="D476" t="str" cm="1">
        <f t="array" ref="D476">IFERROR(_xlfn.XLOOKUP(1,(B476=Headings!$A$2:$A$46)*(C476=Headings!$B$2:$B$46),Headings!$C$2:$C$46),"")</f>
        <v>Ratificação de Convenções da OIT</v>
      </c>
      <c r="E476" s="64" t="s">
        <v>515</v>
      </c>
    </row>
    <row r="477" spans="2:5" hidden="1">
      <c r="B477" s="63" t="s">
        <v>133</v>
      </c>
      <c r="C477" t="s">
        <v>164</v>
      </c>
      <c r="D477" t="str" cm="1">
        <f t="array" ref="D477">IFERROR(_xlfn.XLOOKUP(1,(B477=Headings!$A$2:$A$46)*(C477=Headings!$B$2:$B$46),Headings!$C$2:$C$46),"")</f>
        <v>Ratification des conventions de l'OIT</v>
      </c>
      <c r="E477" t="s">
        <v>395</v>
      </c>
    </row>
    <row r="478" spans="2:5" hidden="1">
      <c r="B478" s="62" t="s">
        <v>133</v>
      </c>
      <c r="C478" t="s">
        <v>164</v>
      </c>
      <c r="D478" t="str" cm="1">
        <f t="array" ref="D478">IFERROR(_xlfn.XLOOKUP(1,(B478=Headings!$A$2:$A$46)*(C478=Headings!$B$2:$B$46),Headings!$C$2:$C$46),"")</f>
        <v>Ratification des conventions de l'OIT</v>
      </c>
      <c r="E478" t="s">
        <v>395</v>
      </c>
    </row>
    <row r="479" spans="2:5" hidden="1">
      <c r="B479" s="63" t="s">
        <v>133</v>
      </c>
      <c r="C479" t="s">
        <v>162</v>
      </c>
      <c r="D479" t="str" cm="1">
        <f t="array" ref="D479">IFERROR(_xlfn.XLOOKUP(1,(B479=Headings!$A$2:$A$46)*(C479=Headings!$B$2:$B$46),Headings!$C$2:$C$46),"")</f>
        <v>Ratification of ILO Conventions</v>
      </c>
      <c r="E479" t="s">
        <v>133</v>
      </c>
    </row>
    <row r="480" spans="2:5" hidden="1">
      <c r="B480" s="66" t="s">
        <v>133</v>
      </c>
      <c r="C480" t="s">
        <v>162</v>
      </c>
      <c r="D480" t="str" cm="1">
        <f t="array" ref="D480">IFERROR(_xlfn.XLOOKUP(1,(B480=Headings!$A$2:$A$46)*(C480=Headings!$B$2:$B$46),Headings!$C$2:$C$46),"")</f>
        <v>Ratification of ILO Conventions</v>
      </c>
      <c r="E480" s="67" t="s">
        <v>133</v>
      </c>
    </row>
    <row r="481" spans="2:5" hidden="1">
      <c r="B481" s="63" t="s">
        <v>39</v>
      </c>
      <c r="C481" t="s">
        <v>163</v>
      </c>
      <c r="D481" t="str" cm="1">
        <f t="array" ref="D481">IFERROR(_xlfn.XLOOKUP(1,(B481=Headings!$A$2:$A$46)*(C481=Headings!$B$2:$B$46),Headings!$C$2:$C$46),"")</f>
        <v>Recolha de dados e monitorização</v>
      </c>
      <c r="E481" t="s">
        <v>249</v>
      </c>
    </row>
    <row r="482" spans="2:5" hidden="1">
      <c r="B482" s="63" t="s">
        <v>456</v>
      </c>
      <c r="C482" t="s">
        <v>163</v>
      </c>
      <c r="D482" t="str" cm="1">
        <f t="array" ref="D482">IFERROR(_xlfn.XLOOKUP(1,(B482=Headings!$A$2:$A$46)*(C482=Headings!$B$2:$B$46),Headings!$C$2:$C$46),"")</f>
        <v>Resultados</v>
      </c>
      <c r="E482" t="s">
        <v>522</v>
      </c>
    </row>
    <row r="483" spans="2:5" hidden="1">
      <c r="B483" s="63" t="s">
        <v>456</v>
      </c>
      <c r="C483" t="s">
        <v>164</v>
      </c>
      <c r="D483" t="str" cm="1">
        <f t="array" ref="D483">IFERROR(_xlfn.XLOOKUP(1,(B483=Headings!$A$2:$A$46)*(C483=Headings!$B$2:$B$46),Headings!$C$2:$C$46),"")</f>
        <v>Résultats</v>
      </c>
      <c r="E483" s="65" t="s">
        <v>521</v>
      </c>
    </row>
    <row r="484" spans="2:5" hidden="1">
      <c r="B484" s="64" t="s">
        <v>456</v>
      </c>
      <c r="C484" t="s">
        <v>162</v>
      </c>
      <c r="D484" t="str" cm="1">
        <f t="array" ref="D484">IFERROR(_xlfn.XLOOKUP(1,(B484=Headings!$A$2:$A$46)*(C484=Headings!$B$2:$B$46),Headings!$C$2:$C$46),"")</f>
        <v>Results</v>
      </c>
      <c r="E484" t="s">
        <v>456</v>
      </c>
    </row>
    <row r="485" spans="2:5" hidden="1">
      <c r="B485" t="s">
        <v>142</v>
      </c>
      <c r="C485" t="s">
        <v>162</v>
      </c>
      <c r="D485" t="str" cm="1">
        <f t="array" ref="D485">IFERROR(_xlfn.XLOOKUP(1,(B485=Headings!$A$2:$A$46)*(C485=Headings!$B$2:$B$46),Headings!$C$2:$C$46),"")</f>
        <v>Social Protection</v>
      </c>
      <c r="E485" t="s">
        <v>142</v>
      </c>
    </row>
    <row r="486" spans="2:5" hidden="1">
      <c r="B486" t="s">
        <v>154</v>
      </c>
      <c r="C486" t="s">
        <v>162</v>
      </c>
      <c r="D486" t="str" cm="1">
        <f t="array" ref="D486">IFERROR(_xlfn.XLOOKUP(1,(B486=Headings!$A$2:$A$46)*(C486=Headings!$B$2:$B$46),Headings!$C$2:$C$46),"")</f>
        <v>Which sectors have the highest rates</v>
      </c>
      <c r="E486" t="s">
        <v>154</v>
      </c>
    </row>
    <row r="487" spans="2:5" hidden="1">
      <c r="B487" s="67" t="s">
        <v>154</v>
      </c>
      <c r="C487" t="s">
        <v>162</v>
      </c>
      <c r="D487" t="str" cm="1">
        <f t="array" ref="D487">IFERROR(_xlfn.XLOOKUP(1,(B487=Headings!$A$2:$A$46)*(C487=Headings!$B$2:$B$46),Headings!$C$2:$C$46),"")</f>
        <v>Which sectors have the highest rates</v>
      </c>
      <c r="E487" s="67" t="s">
        <v>524</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A9B4-2294-465C-B40E-E5D9DD9B55B7}">
  <sheetPr codeName="Sheet5"/>
  <dimension ref="A1:A17"/>
  <sheetViews>
    <sheetView workbookViewId="0"/>
  </sheetViews>
  <sheetFormatPr defaultRowHeight="14.4"/>
  <cols>
    <col min="1" max="1" width="26.77734375" bestFit="1" customWidth="1"/>
  </cols>
  <sheetData>
    <row r="1" spans="1:1">
      <c r="A1" t="s">
        <v>34</v>
      </c>
    </row>
    <row r="2" spans="1:1">
      <c r="A2" t="s">
        <v>165</v>
      </c>
    </row>
    <row r="3" spans="1:1">
      <c r="A3" t="s">
        <v>166</v>
      </c>
    </row>
    <row r="4" spans="1:1">
      <c r="A4" t="s">
        <v>167</v>
      </c>
    </row>
    <row r="5" spans="1:1">
      <c r="A5" t="s">
        <v>168</v>
      </c>
    </row>
    <row r="6" spans="1:1">
      <c r="A6" t="s">
        <v>169</v>
      </c>
    </row>
    <row r="7" spans="1:1">
      <c r="A7" t="s">
        <v>170</v>
      </c>
    </row>
    <row r="8" spans="1:1">
      <c r="A8" t="s">
        <v>171</v>
      </c>
    </row>
    <row r="9" spans="1:1">
      <c r="A9" t="s">
        <v>172</v>
      </c>
    </row>
    <row r="10" spans="1:1">
      <c r="A10" t="s">
        <v>173</v>
      </c>
    </row>
    <row r="11" spans="1:1">
      <c r="A11" t="s">
        <v>174</v>
      </c>
    </row>
    <row r="12" spans="1:1">
      <c r="A12" t="s">
        <v>175</v>
      </c>
    </row>
    <row r="13" spans="1:1">
      <c r="A13" t="s">
        <v>176</v>
      </c>
    </row>
    <row r="14" spans="1:1">
      <c r="A14" t="s">
        <v>177</v>
      </c>
    </row>
    <row r="15" spans="1:1">
      <c r="A15" t="s">
        <v>178</v>
      </c>
    </row>
    <row r="16" spans="1:1">
      <c r="A16" t="s">
        <v>179</v>
      </c>
    </row>
    <row r="17" spans="1:1">
      <c r="A17" t="s">
        <v>180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CCACE-EAC6-4274-8F8E-8FD969D63940}">
  <sheetPr codeName="Sheet6"/>
  <dimension ref="A1:A4"/>
  <sheetViews>
    <sheetView workbookViewId="0">
      <selection activeCell="A4" sqref="A4"/>
    </sheetView>
  </sheetViews>
  <sheetFormatPr defaultRowHeight="14.4"/>
  <cols>
    <col min="1" max="1" width="11.21875" bestFit="1" customWidth="1"/>
  </cols>
  <sheetData>
    <row r="1" spans="1:1">
      <c r="A1" t="s">
        <v>161</v>
      </c>
    </row>
    <row r="2" spans="1:1">
      <c r="A2" t="s">
        <v>162</v>
      </c>
    </row>
    <row r="3" spans="1:1">
      <c r="A3" t="s">
        <v>163</v>
      </c>
    </row>
    <row r="4" spans="1:1">
      <c r="A4" t="s">
        <v>164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D7044-8944-405E-AE47-9DC6AE6FE592}">
  <sheetPr codeName="Sheet7"/>
  <dimension ref="A1:A161"/>
  <sheetViews>
    <sheetView topLeftCell="A55" workbookViewId="0">
      <selection activeCell="A12" sqref="A12"/>
    </sheetView>
  </sheetViews>
  <sheetFormatPr defaultRowHeight="14.4"/>
  <cols>
    <col min="1" max="1" width="80.77734375" bestFit="1" customWidth="1"/>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row r="23" spans="1:1">
      <c r="A23" t="s">
        <v>22</v>
      </c>
    </row>
    <row r="24" spans="1:1">
      <c r="A24" t="s">
        <v>23</v>
      </c>
    </row>
    <row r="25" spans="1:1">
      <c r="A25" t="s">
        <v>24</v>
      </c>
    </row>
    <row r="26" spans="1:1">
      <c r="A26" t="s">
        <v>25</v>
      </c>
    </row>
    <row r="27" spans="1:1">
      <c r="A27" t="s">
        <v>26</v>
      </c>
    </row>
    <row r="28" spans="1:1">
      <c r="A28" t="s">
        <v>27</v>
      </c>
    </row>
    <row r="29" spans="1:1">
      <c r="A29" t="s">
        <v>28</v>
      </c>
    </row>
    <row r="30" spans="1:1">
      <c r="A30" t="s">
        <v>29</v>
      </c>
    </row>
    <row r="31" spans="1:1">
      <c r="A31" t="s">
        <v>30</v>
      </c>
    </row>
    <row r="32" spans="1:1">
      <c r="A32" t="s">
        <v>31</v>
      </c>
    </row>
    <row r="33" spans="1:1">
      <c r="A33" t="s">
        <v>32</v>
      </c>
    </row>
    <row r="34" spans="1:1">
      <c r="A34" t="s">
        <v>33</v>
      </c>
    </row>
    <row r="35" spans="1:1">
      <c r="A35" t="s">
        <v>34</v>
      </c>
    </row>
    <row r="36" spans="1:1">
      <c r="A36" t="s">
        <v>35</v>
      </c>
    </row>
    <row r="37" spans="1:1">
      <c r="A37" t="s">
        <v>36</v>
      </c>
    </row>
    <row r="38" spans="1:1">
      <c r="A38" t="s">
        <v>37</v>
      </c>
    </row>
    <row r="39" spans="1:1">
      <c r="A39" t="s">
        <v>38</v>
      </c>
    </row>
    <row r="40" spans="1:1">
      <c r="A40" t="s">
        <v>39</v>
      </c>
    </row>
    <row r="41" spans="1:1">
      <c r="A41" t="s">
        <v>40</v>
      </c>
    </row>
    <row r="42" spans="1:1">
      <c r="A42" t="s">
        <v>41</v>
      </c>
    </row>
    <row r="43" spans="1:1">
      <c r="A43" t="s">
        <v>42</v>
      </c>
    </row>
    <row r="44" spans="1:1">
      <c r="A44" t="s">
        <v>43</v>
      </c>
    </row>
    <row r="45" spans="1:1">
      <c r="A45" t="s">
        <v>44</v>
      </c>
    </row>
    <row r="46" spans="1:1">
      <c r="A46" t="s">
        <v>45</v>
      </c>
    </row>
    <row r="47" spans="1:1">
      <c r="A47" t="s">
        <v>46</v>
      </c>
    </row>
    <row r="48" spans="1:1">
      <c r="A48" t="s">
        <v>47</v>
      </c>
    </row>
    <row r="49" spans="1:1">
      <c r="A49" t="s">
        <v>48</v>
      </c>
    </row>
    <row r="50" spans="1:1">
      <c r="A50" t="s">
        <v>49</v>
      </c>
    </row>
    <row r="51" spans="1:1">
      <c r="A51" t="s">
        <v>50</v>
      </c>
    </row>
    <row r="52" spans="1:1">
      <c r="A52" t="s">
        <v>51</v>
      </c>
    </row>
    <row r="53" spans="1:1">
      <c r="A53" t="s">
        <v>52</v>
      </c>
    </row>
    <row r="54" spans="1:1">
      <c r="A54" t="s">
        <v>53</v>
      </c>
    </row>
    <row r="55" spans="1:1">
      <c r="A55" t="s">
        <v>54</v>
      </c>
    </row>
    <row r="56" spans="1:1">
      <c r="A56" t="s">
        <v>55</v>
      </c>
    </row>
    <row r="57" spans="1:1">
      <c r="A57" t="s">
        <v>56</v>
      </c>
    </row>
    <row r="58" spans="1:1">
      <c r="A58" t="s">
        <v>57</v>
      </c>
    </row>
    <row r="59" spans="1:1">
      <c r="A59" t="s">
        <v>58</v>
      </c>
    </row>
    <row r="60" spans="1:1">
      <c r="A60" t="s">
        <v>59</v>
      </c>
    </row>
    <row r="61" spans="1:1">
      <c r="A61" t="s">
        <v>60</v>
      </c>
    </row>
    <row r="62" spans="1:1">
      <c r="A62" t="s">
        <v>61</v>
      </c>
    </row>
    <row r="63" spans="1:1">
      <c r="A63" t="s">
        <v>62</v>
      </c>
    </row>
    <row r="64" spans="1:1">
      <c r="A64" t="s">
        <v>63</v>
      </c>
    </row>
    <row r="65" spans="1:1">
      <c r="A65" t="s">
        <v>64</v>
      </c>
    </row>
    <row r="66" spans="1:1">
      <c r="A66" t="s">
        <v>65</v>
      </c>
    </row>
    <row r="67" spans="1:1">
      <c r="A67" t="s">
        <v>66</v>
      </c>
    </row>
    <row r="68" spans="1:1">
      <c r="A68" t="s">
        <v>67</v>
      </c>
    </row>
    <row r="69" spans="1:1">
      <c r="A69" t="s">
        <v>68</v>
      </c>
    </row>
    <row r="70" spans="1:1">
      <c r="A70" t="s">
        <v>69</v>
      </c>
    </row>
    <row r="71" spans="1:1">
      <c r="A71" t="s">
        <v>70</v>
      </c>
    </row>
    <row r="72" spans="1:1">
      <c r="A72" t="s">
        <v>71</v>
      </c>
    </row>
    <row r="73" spans="1:1">
      <c r="A73" t="s">
        <v>72</v>
      </c>
    </row>
    <row r="74" spans="1:1">
      <c r="A74" t="s">
        <v>73</v>
      </c>
    </row>
    <row r="75" spans="1:1">
      <c r="A75" t="s">
        <v>74</v>
      </c>
    </row>
    <row r="76" spans="1:1">
      <c r="A76" t="s">
        <v>75</v>
      </c>
    </row>
    <row r="77" spans="1:1">
      <c r="A77" t="s">
        <v>76</v>
      </c>
    </row>
    <row r="78" spans="1:1">
      <c r="A78" t="s">
        <v>77</v>
      </c>
    </row>
    <row r="79" spans="1:1">
      <c r="A79" t="s">
        <v>78</v>
      </c>
    </row>
    <row r="80" spans="1:1">
      <c r="A80" t="s">
        <v>79</v>
      </c>
    </row>
    <row r="81" spans="1:1">
      <c r="A81" t="s">
        <v>80</v>
      </c>
    </row>
    <row r="82" spans="1:1">
      <c r="A82" t="s">
        <v>81</v>
      </c>
    </row>
    <row r="83" spans="1:1">
      <c r="A83" t="s">
        <v>82</v>
      </c>
    </row>
    <row r="84" spans="1:1">
      <c r="A84" t="s">
        <v>83</v>
      </c>
    </row>
    <row r="85" spans="1:1">
      <c r="A85" t="s">
        <v>84</v>
      </c>
    </row>
    <row r="86" spans="1:1">
      <c r="A86" t="s">
        <v>85</v>
      </c>
    </row>
    <row r="87" spans="1:1">
      <c r="A87" t="s">
        <v>86</v>
      </c>
    </row>
    <row r="88" spans="1:1">
      <c r="A88" t="s">
        <v>87</v>
      </c>
    </row>
    <row r="89" spans="1:1">
      <c r="A89" t="s">
        <v>88</v>
      </c>
    </row>
    <row r="90" spans="1:1">
      <c r="A90" t="s">
        <v>89</v>
      </c>
    </row>
    <row r="91" spans="1:1">
      <c r="A91" t="s">
        <v>90</v>
      </c>
    </row>
    <row r="92" spans="1:1">
      <c r="A92" t="s">
        <v>91</v>
      </c>
    </row>
    <row r="93" spans="1:1">
      <c r="A93" t="s">
        <v>92</v>
      </c>
    </row>
    <row r="94" spans="1:1">
      <c r="A94" t="s">
        <v>93</v>
      </c>
    </row>
    <row r="95" spans="1:1">
      <c r="A95" t="s">
        <v>94</v>
      </c>
    </row>
    <row r="96" spans="1:1">
      <c r="A96" t="s">
        <v>95</v>
      </c>
    </row>
    <row r="97" spans="1:1">
      <c r="A97" t="s">
        <v>96</v>
      </c>
    </row>
    <row r="98" spans="1:1">
      <c r="A98" t="s">
        <v>97</v>
      </c>
    </row>
    <row r="99" spans="1:1">
      <c r="A99" t="s">
        <v>98</v>
      </c>
    </row>
    <row r="100" spans="1:1">
      <c r="A100" t="s">
        <v>99</v>
      </c>
    </row>
    <row r="101" spans="1:1">
      <c r="A101" t="s">
        <v>100</v>
      </c>
    </row>
    <row r="102" spans="1:1">
      <c r="A102" t="s">
        <v>101</v>
      </c>
    </row>
    <row r="103" spans="1:1">
      <c r="A103" t="s">
        <v>102</v>
      </c>
    </row>
    <row r="104" spans="1:1">
      <c r="A104" t="s">
        <v>103</v>
      </c>
    </row>
    <row r="105" spans="1:1">
      <c r="A105" t="s">
        <v>104</v>
      </c>
    </row>
    <row r="106" spans="1:1">
      <c r="A106" t="s">
        <v>105</v>
      </c>
    </row>
    <row r="107" spans="1:1">
      <c r="A107" t="s">
        <v>106</v>
      </c>
    </row>
    <row r="108" spans="1:1">
      <c r="A108" t="s">
        <v>107</v>
      </c>
    </row>
    <row r="109" spans="1:1">
      <c r="A109" t="s">
        <v>108</v>
      </c>
    </row>
    <row r="110" spans="1:1">
      <c r="A110" t="s">
        <v>109</v>
      </c>
    </row>
    <row r="111" spans="1:1">
      <c r="A111" t="s">
        <v>110</v>
      </c>
    </row>
    <row r="112" spans="1:1">
      <c r="A112" t="s">
        <v>111</v>
      </c>
    </row>
    <row r="113" spans="1:1">
      <c r="A113" t="s">
        <v>112</v>
      </c>
    </row>
    <row r="114" spans="1:1">
      <c r="A114" t="s">
        <v>113</v>
      </c>
    </row>
    <row r="115" spans="1:1">
      <c r="A115" t="s">
        <v>114</v>
      </c>
    </row>
    <row r="116" spans="1:1">
      <c r="A116" t="s">
        <v>115</v>
      </c>
    </row>
    <row r="117" spans="1:1">
      <c r="A117" t="s">
        <v>116</v>
      </c>
    </row>
    <row r="118" spans="1:1">
      <c r="A118" t="s">
        <v>117</v>
      </c>
    </row>
    <row r="119" spans="1:1">
      <c r="A119" t="s">
        <v>118</v>
      </c>
    </row>
    <row r="120" spans="1:1">
      <c r="A120" t="s">
        <v>119</v>
      </c>
    </row>
    <row r="121" spans="1:1">
      <c r="A121" t="s">
        <v>120</v>
      </c>
    </row>
    <row r="122" spans="1:1">
      <c r="A122" t="s">
        <v>121</v>
      </c>
    </row>
    <row r="123" spans="1:1">
      <c r="A123" t="s">
        <v>122</v>
      </c>
    </row>
    <row r="124" spans="1:1">
      <c r="A124" t="s">
        <v>123</v>
      </c>
    </row>
    <row r="125" spans="1:1">
      <c r="A125" t="s">
        <v>124</v>
      </c>
    </row>
    <row r="126" spans="1:1">
      <c r="A126" t="s">
        <v>125</v>
      </c>
    </row>
    <row r="127" spans="1:1">
      <c r="A127" t="s">
        <v>126</v>
      </c>
    </row>
    <row r="128" spans="1:1">
      <c r="A128" t="s">
        <v>127</v>
      </c>
    </row>
    <row r="129" spans="1:1">
      <c r="A129" t="s">
        <v>128</v>
      </c>
    </row>
    <row r="130" spans="1:1">
      <c r="A130" t="s">
        <v>129</v>
      </c>
    </row>
    <row r="131" spans="1:1">
      <c r="A131" t="s">
        <v>130</v>
      </c>
    </row>
    <row r="132" spans="1:1">
      <c r="A132" t="s">
        <v>131</v>
      </c>
    </row>
    <row r="133" spans="1:1">
      <c r="A133" t="s">
        <v>132</v>
      </c>
    </row>
    <row r="134" spans="1:1">
      <c r="A134" t="s">
        <v>133</v>
      </c>
    </row>
    <row r="135" spans="1:1">
      <c r="A135" t="s">
        <v>134</v>
      </c>
    </row>
    <row r="136" spans="1:1">
      <c r="A136" t="s">
        <v>135</v>
      </c>
    </row>
    <row r="137" spans="1:1">
      <c r="A137" t="s">
        <v>136</v>
      </c>
    </row>
    <row r="138" spans="1:1">
      <c r="A138" t="s">
        <v>137</v>
      </c>
    </row>
    <row r="139" spans="1:1">
      <c r="A139" t="s">
        <v>138</v>
      </c>
    </row>
    <row r="140" spans="1:1">
      <c r="A140" t="s">
        <v>139</v>
      </c>
    </row>
    <row r="141" spans="1:1">
      <c r="A141" t="s">
        <v>140</v>
      </c>
    </row>
    <row r="142" spans="1:1">
      <c r="A142" t="s">
        <v>141</v>
      </c>
    </row>
    <row r="143" spans="1:1">
      <c r="A143" t="s">
        <v>142</v>
      </c>
    </row>
    <row r="144" spans="1:1">
      <c r="A144" t="s">
        <v>143</v>
      </c>
    </row>
    <row r="145" spans="1:1">
      <c r="A145" t="s">
        <v>144</v>
      </c>
    </row>
    <row r="146" spans="1:1">
      <c r="A146" t="s">
        <v>145</v>
      </c>
    </row>
    <row r="147" spans="1:1">
      <c r="A147" t="s">
        <v>146</v>
      </c>
    </row>
    <row r="148" spans="1:1">
      <c r="A148" t="s">
        <v>147</v>
      </c>
    </row>
    <row r="149" spans="1:1">
      <c r="A149" t="s">
        <v>148</v>
      </c>
    </row>
    <row r="150" spans="1:1">
      <c r="A150" t="s">
        <v>149</v>
      </c>
    </row>
    <row r="151" spans="1:1">
      <c r="A151" t="s">
        <v>150</v>
      </c>
    </row>
    <row r="152" spans="1:1">
      <c r="A152" t="s">
        <v>151</v>
      </c>
    </row>
    <row r="153" spans="1:1">
      <c r="A153" t="s">
        <v>152</v>
      </c>
    </row>
    <row r="154" spans="1:1">
      <c r="A154" t="s">
        <v>153</v>
      </c>
    </row>
    <row r="155" spans="1:1">
      <c r="A155" t="s">
        <v>154</v>
      </c>
    </row>
    <row r="156" spans="1:1">
      <c r="A156" t="s">
        <v>155</v>
      </c>
    </row>
    <row r="157" spans="1:1">
      <c r="A157" t="s">
        <v>156</v>
      </c>
    </row>
    <row r="158" spans="1:1">
      <c r="A158" t="s">
        <v>157</v>
      </c>
    </row>
    <row r="159" spans="1:1">
      <c r="A159" t="s">
        <v>158</v>
      </c>
    </row>
    <row r="160" spans="1:1">
      <c r="A160" t="s">
        <v>159</v>
      </c>
    </row>
    <row r="161" spans="1:1">
      <c r="A161" t="s">
        <v>160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2332B-7D7A-4385-85A4-6C11F6788EBE}">
  <sheetPr codeName="Sheet8"/>
  <dimension ref="A1:I2980"/>
  <sheetViews>
    <sheetView zoomScale="60" zoomScaleNormal="60" workbookViewId="0">
      <selection activeCell="F1174" sqref="F1174"/>
    </sheetView>
  </sheetViews>
  <sheetFormatPr defaultRowHeight="14.4"/>
  <cols>
    <col min="1" max="1" width="9.6640625" customWidth="1"/>
    <col min="2" max="2" width="9.5546875" customWidth="1"/>
    <col min="3" max="3" width="9.6640625" customWidth="1"/>
    <col min="4" max="4" width="104.6640625" customWidth="1"/>
    <col min="5" max="5" width="15.88671875" customWidth="1"/>
    <col min="6" max="6" width="43.77734375" customWidth="1"/>
    <col min="7" max="7" width="40" customWidth="1"/>
    <col min="8" max="8" width="33.88671875" customWidth="1"/>
  </cols>
  <sheetData>
    <row r="1" spans="1:9">
      <c r="A1" t="s">
        <v>118</v>
      </c>
      <c r="B1" t="s">
        <v>34</v>
      </c>
      <c r="C1" t="s">
        <v>457</v>
      </c>
      <c r="D1" t="s">
        <v>528</v>
      </c>
      <c r="E1" t="s">
        <v>161</v>
      </c>
      <c r="F1" t="s">
        <v>531</v>
      </c>
      <c r="G1" t="s">
        <v>530</v>
      </c>
      <c r="H1" t="s">
        <v>529</v>
      </c>
      <c r="I1" t="s">
        <v>182</v>
      </c>
    </row>
    <row r="2" spans="1:9" hidden="1">
      <c r="A2">
        <v>16</v>
      </c>
      <c r="B2" t="s">
        <v>180</v>
      </c>
      <c r="C2" t="s">
        <v>108</v>
      </c>
      <c r="D2" t="s">
        <v>4</v>
      </c>
      <c r="E2" t="s">
        <v>162</v>
      </c>
      <c r="F2" s="71" t="s">
        <v>108</v>
      </c>
      <c r="G2" t="s">
        <v>108</v>
      </c>
      <c r="H2" t="s">
        <v>4</v>
      </c>
      <c r="I2" cm="1">
        <f t="array" ref="I2">_xlfn.XLOOKUP(1,('Clean Data'!$A$1:$A$1893='Core data'!A2)*('Clean Data'!$D$1:$D$1893='Core data'!D2),'Clean Data'!$E$1:$E$1893,,0)</f>
        <v>0</v>
      </c>
    </row>
    <row r="3" spans="1:9" hidden="1">
      <c r="A3">
        <v>16</v>
      </c>
      <c r="B3" t="s">
        <v>180</v>
      </c>
      <c r="C3" t="s">
        <v>108</v>
      </c>
      <c r="D3" t="s">
        <v>4</v>
      </c>
      <c r="E3" s="70" t="s">
        <v>164</v>
      </c>
      <c r="F3" s="71" t="s">
        <v>108</v>
      </c>
      <c r="G3" t="s">
        <v>352</v>
      </c>
      <c r="H3" t="s">
        <v>188</v>
      </c>
      <c r="I3" cm="1">
        <f t="array" ref="I3">_xlfn.XLOOKUP(1,('Clean Data'!$A$1:$A$1893='Core data'!A3)*('Clean Data'!$D$1:$D$1893='Core data'!D3),'Clean Data'!$E$1:$E$1893,,0)</f>
        <v>0</v>
      </c>
    </row>
    <row r="4" spans="1:9" hidden="1">
      <c r="A4">
        <v>16</v>
      </c>
      <c r="B4" t="s">
        <v>180</v>
      </c>
      <c r="C4" t="s">
        <v>108</v>
      </c>
      <c r="D4" t="s">
        <v>4</v>
      </c>
      <c r="E4" s="70" t="s">
        <v>163</v>
      </c>
      <c r="F4" s="71" t="s">
        <v>108</v>
      </c>
      <c r="G4" t="s">
        <v>353</v>
      </c>
      <c r="H4" t="s">
        <v>187</v>
      </c>
      <c r="I4" cm="1">
        <f t="array" ref="I4">_xlfn.XLOOKUP(1,('Clean Data'!$A$1:$A$1893='Core data'!A4)*('Clean Data'!$D$1:$D$1893='Core data'!D4),'Clean Data'!$E$1:$E$1893,,0)</f>
        <v>0</v>
      </c>
    </row>
    <row r="5" spans="1:9" hidden="1">
      <c r="A5">
        <v>1</v>
      </c>
      <c r="B5" t="s">
        <v>166</v>
      </c>
      <c r="C5" t="s">
        <v>108</v>
      </c>
      <c r="D5" t="s">
        <v>4</v>
      </c>
      <c r="E5" t="s">
        <v>162</v>
      </c>
      <c r="F5" s="71" t="s">
        <v>108</v>
      </c>
      <c r="G5" t="s">
        <v>108</v>
      </c>
      <c r="H5" t="s">
        <v>4</v>
      </c>
      <c r="I5" cm="1">
        <f t="array" ref="I5">_xlfn.XLOOKUP(1,('Clean Data'!$A$1:$A$1893='Core data'!A5)*('Clean Data'!$D$1:$D$1893='Core data'!D5),'Clean Data'!$E$1:$E$1893,,0)</f>
        <v>1</v>
      </c>
    </row>
    <row r="6" spans="1:9" hidden="1">
      <c r="A6">
        <v>2</v>
      </c>
      <c r="B6" t="s">
        <v>167</v>
      </c>
      <c r="C6" t="s">
        <v>108</v>
      </c>
      <c r="D6" t="s">
        <v>4</v>
      </c>
      <c r="E6" t="s">
        <v>162</v>
      </c>
      <c r="F6" s="71" t="s">
        <v>108</v>
      </c>
      <c r="G6" t="s">
        <v>108</v>
      </c>
      <c r="H6" t="s">
        <v>4</v>
      </c>
      <c r="I6" cm="1">
        <f t="array" ref="I6">_xlfn.XLOOKUP(1,('Clean Data'!$A$1:$A$1893='Core data'!A6)*('Clean Data'!$D$1:$D$1893='Core data'!D6),'Clean Data'!$E$1:$E$1893,,0)</f>
        <v>0</v>
      </c>
    </row>
    <row r="7" spans="1:9" hidden="1">
      <c r="A7">
        <v>4</v>
      </c>
      <c r="B7" t="s">
        <v>444</v>
      </c>
      <c r="C7" t="s">
        <v>108</v>
      </c>
      <c r="D7" t="s">
        <v>4</v>
      </c>
      <c r="E7" t="s">
        <v>162</v>
      </c>
      <c r="F7" s="71" t="s">
        <v>108</v>
      </c>
      <c r="G7" t="s">
        <v>108</v>
      </c>
      <c r="H7" t="s">
        <v>4</v>
      </c>
      <c r="I7" cm="1">
        <f t="array" ref="I7">_xlfn.XLOOKUP(1,('Clean Data'!$A$1:$A$1893='Core data'!A7)*('Clean Data'!$D$1:$D$1893='Core data'!D7),'Clean Data'!$E$1:$E$1893,,0)</f>
        <v>1</v>
      </c>
    </row>
    <row r="8" spans="1:9" hidden="1">
      <c r="A8">
        <v>5</v>
      </c>
      <c r="B8" t="s">
        <v>169</v>
      </c>
      <c r="C8" t="s">
        <v>108</v>
      </c>
      <c r="D8" t="s">
        <v>4</v>
      </c>
      <c r="E8" t="s">
        <v>162</v>
      </c>
      <c r="F8" s="71" t="s">
        <v>108</v>
      </c>
      <c r="G8" t="s">
        <v>108</v>
      </c>
      <c r="H8" t="s">
        <v>4</v>
      </c>
      <c r="I8" cm="1">
        <f t="array" ref="I8">_xlfn.XLOOKUP(1,('Clean Data'!$A$1:$A$1893='Core data'!A8)*('Clean Data'!$D$1:$D$1893='Core data'!D8),'Clean Data'!$E$1:$E$1893,,0)</f>
        <v>1</v>
      </c>
    </row>
    <row r="9" spans="1:9" hidden="1">
      <c r="A9">
        <v>6</v>
      </c>
      <c r="B9" t="s">
        <v>170</v>
      </c>
      <c r="C9" t="s">
        <v>108</v>
      </c>
      <c r="D9" t="s">
        <v>4</v>
      </c>
      <c r="E9" t="s">
        <v>162</v>
      </c>
      <c r="F9" s="71" t="s">
        <v>108</v>
      </c>
      <c r="G9" t="s">
        <v>108</v>
      </c>
      <c r="H9" t="s">
        <v>4</v>
      </c>
      <c r="I9" cm="1">
        <f t="array" ref="I9">_xlfn.XLOOKUP(1,('Clean Data'!$A$1:$A$1893='Core data'!A9)*('Clean Data'!$D$1:$D$1893='Core data'!D9),'Clean Data'!$E$1:$E$1893,,0)</f>
        <v>1</v>
      </c>
    </row>
    <row r="10" spans="1:9" hidden="1">
      <c r="A10">
        <v>7</v>
      </c>
      <c r="B10" t="s">
        <v>171</v>
      </c>
      <c r="C10" t="s">
        <v>108</v>
      </c>
      <c r="D10" t="s">
        <v>4</v>
      </c>
      <c r="E10" t="s">
        <v>162</v>
      </c>
      <c r="F10" s="71" t="s">
        <v>108</v>
      </c>
      <c r="G10" t="s">
        <v>108</v>
      </c>
      <c r="H10" t="s">
        <v>4</v>
      </c>
      <c r="I10" cm="1">
        <f t="array" ref="I10">_xlfn.XLOOKUP(1,('Clean Data'!$A$1:$A$1893='Core data'!A10)*('Clean Data'!$D$1:$D$1893='Core data'!D10),'Clean Data'!$E$1:$E$1893,,0)</f>
        <v>0</v>
      </c>
    </row>
    <row r="11" spans="1:9" hidden="1">
      <c r="A11">
        <v>8</v>
      </c>
      <c r="B11" t="s">
        <v>172</v>
      </c>
      <c r="C11" t="s">
        <v>108</v>
      </c>
      <c r="D11" t="s">
        <v>4</v>
      </c>
      <c r="E11" t="s">
        <v>162</v>
      </c>
      <c r="F11" s="71" t="s">
        <v>108</v>
      </c>
      <c r="G11" t="s">
        <v>108</v>
      </c>
      <c r="H11" t="s">
        <v>4</v>
      </c>
      <c r="I11" cm="1">
        <f t="array" ref="I11">_xlfn.XLOOKUP(1,('Clean Data'!$A$1:$A$1893='Core data'!A11)*('Clean Data'!$D$1:$D$1893='Core data'!D11),'Clean Data'!$E$1:$E$1893,,0)</f>
        <v>0</v>
      </c>
    </row>
    <row r="12" spans="1:9" hidden="1">
      <c r="A12">
        <v>9</v>
      </c>
      <c r="B12" t="s">
        <v>173</v>
      </c>
      <c r="C12" t="s">
        <v>108</v>
      </c>
      <c r="D12" t="s">
        <v>4</v>
      </c>
      <c r="E12" t="s">
        <v>162</v>
      </c>
      <c r="F12" s="71" t="s">
        <v>108</v>
      </c>
      <c r="G12" t="s">
        <v>108</v>
      </c>
      <c r="H12" t="s">
        <v>4</v>
      </c>
      <c r="I12" cm="1">
        <f t="array" ref="I12">_xlfn.XLOOKUP(1,('Clean Data'!$A$1:$A$1893='Core data'!A12)*('Clean Data'!$D$1:$D$1893='Core data'!D12),'Clean Data'!$E$1:$E$1893,,0)</f>
        <v>1</v>
      </c>
    </row>
    <row r="13" spans="1:9" hidden="1">
      <c r="A13">
        <v>10</v>
      </c>
      <c r="B13" t="s">
        <v>174</v>
      </c>
      <c r="C13" t="s">
        <v>108</v>
      </c>
      <c r="D13" t="s">
        <v>4</v>
      </c>
      <c r="E13" t="s">
        <v>162</v>
      </c>
      <c r="F13" s="71" t="s">
        <v>108</v>
      </c>
      <c r="G13" t="s">
        <v>108</v>
      </c>
      <c r="H13" t="s">
        <v>4</v>
      </c>
      <c r="I13" cm="1">
        <f t="array" ref="I13">_xlfn.XLOOKUP(1,('Clean Data'!$A$1:$A$1893='Core data'!A13)*('Clean Data'!$D$1:$D$1893='Core data'!D13),'Clean Data'!$E$1:$E$1893,,0)</f>
        <v>1</v>
      </c>
    </row>
    <row r="14" spans="1:9" hidden="1">
      <c r="A14">
        <v>11</v>
      </c>
      <c r="B14" t="s">
        <v>175</v>
      </c>
      <c r="C14" t="s">
        <v>108</v>
      </c>
      <c r="D14" t="s">
        <v>4</v>
      </c>
      <c r="E14" t="s">
        <v>162</v>
      </c>
      <c r="F14" s="71" t="s">
        <v>108</v>
      </c>
      <c r="G14" t="s">
        <v>108</v>
      </c>
      <c r="H14" t="s">
        <v>4</v>
      </c>
      <c r="I14" cm="1">
        <f t="array" ref="I14">_xlfn.XLOOKUP(1,('Clean Data'!$A$1:$A$1893='Core data'!A14)*('Clean Data'!$D$1:$D$1893='Core data'!D14),'Clean Data'!$E$1:$E$1893,,0)</f>
        <v>1</v>
      </c>
    </row>
    <row r="15" spans="1:9" hidden="1">
      <c r="A15">
        <v>12</v>
      </c>
      <c r="B15" t="s">
        <v>176</v>
      </c>
      <c r="C15" t="s">
        <v>108</v>
      </c>
      <c r="D15" t="s">
        <v>4</v>
      </c>
      <c r="E15" t="s">
        <v>162</v>
      </c>
      <c r="F15" s="71" t="s">
        <v>108</v>
      </c>
      <c r="G15" t="s">
        <v>108</v>
      </c>
      <c r="H15" t="s">
        <v>4</v>
      </c>
      <c r="I15" cm="1">
        <f t="array" ref="I15">_xlfn.XLOOKUP(1,('Clean Data'!$A$1:$A$1893='Core data'!A15)*('Clean Data'!$D$1:$D$1893='Core data'!D15),'Clean Data'!$E$1:$E$1893,,0)</f>
        <v>0</v>
      </c>
    </row>
    <row r="16" spans="1:9" hidden="1">
      <c r="A16">
        <v>13</v>
      </c>
      <c r="B16" t="s">
        <v>177</v>
      </c>
      <c r="C16" t="s">
        <v>108</v>
      </c>
      <c r="D16" t="s">
        <v>4</v>
      </c>
      <c r="E16" t="s">
        <v>162</v>
      </c>
      <c r="F16" s="71" t="s">
        <v>108</v>
      </c>
      <c r="G16" t="s">
        <v>108</v>
      </c>
      <c r="H16" t="s">
        <v>4</v>
      </c>
      <c r="I16" cm="1">
        <f t="array" ref="I16">_xlfn.XLOOKUP(1,('Clean Data'!$A$1:$A$1893='Core data'!A16)*('Clean Data'!$D$1:$D$1893='Core data'!D16),'Clean Data'!$E$1:$E$1893,,0)</f>
        <v>1</v>
      </c>
    </row>
    <row r="17" spans="1:9" hidden="1">
      <c r="A17">
        <v>14</v>
      </c>
      <c r="B17" t="s">
        <v>178</v>
      </c>
      <c r="C17" t="s">
        <v>108</v>
      </c>
      <c r="D17" t="s">
        <v>4</v>
      </c>
      <c r="E17" t="s">
        <v>162</v>
      </c>
      <c r="F17" s="71" t="s">
        <v>108</v>
      </c>
      <c r="G17" t="s">
        <v>108</v>
      </c>
      <c r="H17" t="s">
        <v>4</v>
      </c>
      <c r="I17" cm="1">
        <f t="array" ref="I17">_xlfn.XLOOKUP(1,('Clean Data'!$A$1:$A$1893='Core data'!A17)*('Clean Data'!$D$1:$D$1893='Core data'!D17),'Clean Data'!$E$1:$E$1893,,0)</f>
        <v>1</v>
      </c>
    </row>
    <row r="18" spans="1:9" hidden="1">
      <c r="A18">
        <v>15</v>
      </c>
      <c r="B18" t="s">
        <v>179</v>
      </c>
      <c r="C18" t="s">
        <v>108</v>
      </c>
      <c r="D18" t="s">
        <v>4</v>
      </c>
      <c r="E18" t="s">
        <v>162</v>
      </c>
      <c r="F18" s="71" t="s">
        <v>108</v>
      </c>
      <c r="G18" t="s">
        <v>108</v>
      </c>
      <c r="H18" t="s">
        <v>4</v>
      </c>
      <c r="I18" cm="1">
        <f t="array" ref="I18">_xlfn.XLOOKUP(1,('Clean Data'!$A$1:$A$1893='Core data'!A18)*('Clean Data'!$D$1:$D$1893='Core data'!D18),'Clean Data'!$E$1:$E$1893,,0)</f>
        <v>1</v>
      </c>
    </row>
    <row r="19" spans="1:9" hidden="1">
      <c r="A19">
        <v>1</v>
      </c>
      <c r="B19" t="s">
        <v>166</v>
      </c>
      <c r="C19" t="s">
        <v>108</v>
      </c>
      <c r="D19" t="s">
        <v>4</v>
      </c>
      <c r="E19" s="70" t="s">
        <v>164</v>
      </c>
      <c r="F19" s="71" t="s">
        <v>108</v>
      </c>
      <c r="G19" t="s">
        <v>352</v>
      </c>
      <c r="H19" t="s">
        <v>188</v>
      </c>
      <c r="I19" cm="1">
        <f t="array" ref="I19">_xlfn.XLOOKUP(1,('Clean Data'!$A$1:$A$1893='Core data'!A19)*('Clean Data'!$D$1:$D$1893='Core data'!D19),'Clean Data'!$E$1:$E$1893,,0)</f>
        <v>1</v>
      </c>
    </row>
    <row r="20" spans="1:9" hidden="1">
      <c r="A20">
        <v>2</v>
      </c>
      <c r="B20" t="s">
        <v>167</v>
      </c>
      <c r="C20" t="s">
        <v>108</v>
      </c>
      <c r="D20" t="s">
        <v>4</v>
      </c>
      <c r="E20" s="70" t="s">
        <v>164</v>
      </c>
      <c r="F20" s="71" t="s">
        <v>108</v>
      </c>
      <c r="G20" t="s">
        <v>352</v>
      </c>
      <c r="H20" t="s">
        <v>188</v>
      </c>
      <c r="I20" cm="1">
        <f t="array" ref="I20">_xlfn.XLOOKUP(1,('Clean Data'!$A$1:$A$1893='Core data'!A20)*('Clean Data'!$D$1:$D$1893='Core data'!D20),'Clean Data'!$E$1:$E$1893,,0)</f>
        <v>0</v>
      </c>
    </row>
    <row r="21" spans="1:9" hidden="1">
      <c r="A21">
        <v>4</v>
      </c>
      <c r="B21" t="s">
        <v>444</v>
      </c>
      <c r="C21" t="s">
        <v>108</v>
      </c>
      <c r="D21" t="s">
        <v>4</v>
      </c>
      <c r="E21" s="70" t="s">
        <v>164</v>
      </c>
      <c r="F21" s="71" t="s">
        <v>108</v>
      </c>
      <c r="G21" t="s">
        <v>352</v>
      </c>
      <c r="H21" t="s">
        <v>188</v>
      </c>
      <c r="I21" cm="1">
        <f t="array" ref="I21">_xlfn.XLOOKUP(1,('Clean Data'!$A$1:$A$1893='Core data'!A21)*('Clean Data'!$D$1:$D$1893='Core data'!D21),'Clean Data'!$E$1:$E$1893,,0)</f>
        <v>1</v>
      </c>
    </row>
    <row r="22" spans="1:9" hidden="1">
      <c r="A22">
        <v>5</v>
      </c>
      <c r="B22" t="s">
        <v>169</v>
      </c>
      <c r="C22" t="s">
        <v>108</v>
      </c>
      <c r="D22" t="s">
        <v>4</v>
      </c>
      <c r="E22" s="70" t="s">
        <v>164</v>
      </c>
      <c r="F22" s="71" t="s">
        <v>108</v>
      </c>
      <c r="G22" t="s">
        <v>352</v>
      </c>
      <c r="H22" t="s">
        <v>188</v>
      </c>
      <c r="I22" cm="1">
        <f t="array" ref="I22">_xlfn.XLOOKUP(1,('Clean Data'!$A$1:$A$1893='Core data'!A22)*('Clean Data'!$D$1:$D$1893='Core data'!D22),'Clean Data'!$E$1:$E$1893,,0)</f>
        <v>1</v>
      </c>
    </row>
    <row r="23" spans="1:9" hidden="1">
      <c r="A23">
        <v>6</v>
      </c>
      <c r="B23" t="s">
        <v>170</v>
      </c>
      <c r="C23" t="s">
        <v>108</v>
      </c>
      <c r="D23" t="s">
        <v>4</v>
      </c>
      <c r="E23" s="70" t="s">
        <v>164</v>
      </c>
      <c r="F23" s="71" t="s">
        <v>108</v>
      </c>
      <c r="G23" t="s">
        <v>352</v>
      </c>
      <c r="H23" t="s">
        <v>188</v>
      </c>
      <c r="I23" cm="1">
        <f t="array" ref="I23">_xlfn.XLOOKUP(1,('Clean Data'!$A$1:$A$1893='Core data'!A23)*('Clean Data'!$D$1:$D$1893='Core data'!D23),'Clean Data'!$E$1:$E$1893,,0)</f>
        <v>1</v>
      </c>
    </row>
    <row r="24" spans="1:9" hidden="1">
      <c r="A24">
        <v>7</v>
      </c>
      <c r="B24" t="s">
        <v>171</v>
      </c>
      <c r="C24" t="s">
        <v>108</v>
      </c>
      <c r="D24" t="s">
        <v>4</v>
      </c>
      <c r="E24" s="70" t="s">
        <v>164</v>
      </c>
      <c r="F24" s="71" t="s">
        <v>108</v>
      </c>
      <c r="G24" t="s">
        <v>352</v>
      </c>
      <c r="H24" t="s">
        <v>188</v>
      </c>
      <c r="I24" cm="1">
        <f t="array" ref="I24">_xlfn.XLOOKUP(1,('Clean Data'!$A$1:$A$1893='Core data'!A24)*('Clean Data'!$D$1:$D$1893='Core data'!D24),'Clean Data'!$E$1:$E$1893,,0)</f>
        <v>0</v>
      </c>
    </row>
    <row r="25" spans="1:9" hidden="1">
      <c r="A25">
        <v>8</v>
      </c>
      <c r="B25" t="s">
        <v>172</v>
      </c>
      <c r="C25" t="s">
        <v>108</v>
      </c>
      <c r="D25" t="s">
        <v>4</v>
      </c>
      <c r="E25" s="70" t="s">
        <v>164</v>
      </c>
      <c r="F25" s="71" t="s">
        <v>108</v>
      </c>
      <c r="G25" t="s">
        <v>352</v>
      </c>
      <c r="H25" t="s">
        <v>188</v>
      </c>
      <c r="I25" cm="1">
        <f t="array" ref="I25">_xlfn.XLOOKUP(1,('Clean Data'!$A$1:$A$1893='Core data'!A25)*('Clean Data'!$D$1:$D$1893='Core data'!D25),'Clean Data'!$E$1:$E$1893,,0)</f>
        <v>0</v>
      </c>
    </row>
    <row r="26" spans="1:9" hidden="1">
      <c r="A26">
        <v>9</v>
      </c>
      <c r="B26" t="s">
        <v>173</v>
      </c>
      <c r="C26" t="s">
        <v>108</v>
      </c>
      <c r="D26" t="s">
        <v>4</v>
      </c>
      <c r="E26" s="70" t="s">
        <v>164</v>
      </c>
      <c r="F26" s="71" t="s">
        <v>108</v>
      </c>
      <c r="G26" t="s">
        <v>352</v>
      </c>
      <c r="H26" t="s">
        <v>188</v>
      </c>
      <c r="I26" cm="1">
        <f t="array" ref="I26">_xlfn.XLOOKUP(1,('Clean Data'!$A$1:$A$1893='Core data'!A26)*('Clean Data'!$D$1:$D$1893='Core data'!D26),'Clean Data'!$E$1:$E$1893,,0)</f>
        <v>1</v>
      </c>
    </row>
    <row r="27" spans="1:9" hidden="1">
      <c r="A27">
        <v>10</v>
      </c>
      <c r="B27" t="s">
        <v>174</v>
      </c>
      <c r="C27" t="s">
        <v>108</v>
      </c>
      <c r="D27" t="s">
        <v>4</v>
      </c>
      <c r="E27" s="70" t="s">
        <v>164</v>
      </c>
      <c r="F27" s="71" t="s">
        <v>108</v>
      </c>
      <c r="G27" t="s">
        <v>352</v>
      </c>
      <c r="H27" t="s">
        <v>188</v>
      </c>
      <c r="I27" cm="1">
        <f t="array" ref="I27">_xlfn.XLOOKUP(1,('Clean Data'!$A$1:$A$1893='Core data'!A27)*('Clean Data'!$D$1:$D$1893='Core data'!D27),'Clean Data'!$E$1:$E$1893,,0)</f>
        <v>1</v>
      </c>
    </row>
    <row r="28" spans="1:9" hidden="1">
      <c r="A28">
        <v>11</v>
      </c>
      <c r="B28" t="s">
        <v>175</v>
      </c>
      <c r="C28" t="s">
        <v>108</v>
      </c>
      <c r="D28" t="s">
        <v>4</v>
      </c>
      <c r="E28" s="70" t="s">
        <v>164</v>
      </c>
      <c r="F28" s="71" t="s">
        <v>108</v>
      </c>
      <c r="G28" t="s">
        <v>352</v>
      </c>
      <c r="H28" t="s">
        <v>188</v>
      </c>
      <c r="I28" cm="1">
        <f t="array" ref="I28">_xlfn.XLOOKUP(1,('Clean Data'!$A$1:$A$1893='Core data'!A28)*('Clean Data'!$D$1:$D$1893='Core data'!D28),'Clean Data'!$E$1:$E$1893,,0)</f>
        <v>1</v>
      </c>
    </row>
    <row r="29" spans="1:9" hidden="1">
      <c r="A29">
        <v>12</v>
      </c>
      <c r="B29" t="s">
        <v>176</v>
      </c>
      <c r="C29" t="s">
        <v>108</v>
      </c>
      <c r="D29" t="s">
        <v>4</v>
      </c>
      <c r="E29" s="70" t="s">
        <v>164</v>
      </c>
      <c r="F29" s="71" t="s">
        <v>108</v>
      </c>
      <c r="G29" t="s">
        <v>352</v>
      </c>
      <c r="H29" t="s">
        <v>188</v>
      </c>
      <c r="I29" cm="1">
        <f t="array" ref="I29">_xlfn.XLOOKUP(1,('Clean Data'!$A$1:$A$1893='Core data'!A29)*('Clean Data'!$D$1:$D$1893='Core data'!D29),'Clean Data'!$E$1:$E$1893,,0)</f>
        <v>0</v>
      </c>
    </row>
    <row r="30" spans="1:9" hidden="1">
      <c r="A30">
        <v>13</v>
      </c>
      <c r="B30" t="s">
        <v>177</v>
      </c>
      <c r="C30" t="s">
        <v>108</v>
      </c>
      <c r="D30" t="s">
        <v>4</v>
      </c>
      <c r="E30" s="70" t="s">
        <v>164</v>
      </c>
      <c r="F30" s="71" t="s">
        <v>108</v>
      </c>
      <c r="G30" t="s">
        <v>352</v>
      </c>
      <c r="H30" t="s">
        <v>188</v>
      </c>
      <c r="I30" cm="1">
        <f t="array" ref="I30">_xlfn.XLOOKUP(1,('Clean Data'!$A$1:$A$1893='Core data'!A30)*('Clean Data'!$D$1:$D$1893='Core data'!D30),'Clean Data'!$E$1:$E$1893,,0)</f>
        <v>1</v>
      </c>
    </row>
    <row r="31" spans="1:9" hidden="1">
      <c r="A31">
        <v>14</v>
      </c>
      <c r="B31" t="s">
        <v>178</v>
      </c>
      <c r="C31" t="s">
        <v>108</v>
      </c>
      <c r="D31" t="s">
        <v>4</v>
      </c>
      <c r="E31" s="70" t="s">
        <v>164</v>
      </c>
      <c r="F31" s="71" t="s">
        <v>108</v>
      </c>
      <c r="G31" t="s">
        <v>352</v>
      </c>
      <c r="H31" t="s">
        <v>188</v>
      </c>
      <c r="I31" cm="1">
        <f t="array" ref="I31">_xlfn.XLOOKUP(1,('Clean Data'!$A$1:$A$1893='Core data'!A31)*('Clean Data'!$D$1:$D$1893='Core data'!D31),'Clean Data'!$E$1:$E$1893,,0)</f>
        <v>1</v>
      </c>
    </row>
    <row r="32" spans="1:9" hidden="1">
      <c r="A32">
        <v>15</v>
      </c>
      <c r="B32" t="s">
        <v>179</v>
      </c>
      <c r="C32" t="s">
        <v>108</v>
      </c>
      <c r="D32" t="s">
        <v>4</v>
      </c>
      <c r="E32" s="70" t="s">
        <v>164</v>
      </c>
      <c r="F32" s="71" t="s">
        <v>108</v>
      </c>
      <c r="G32" t="s">
        <v>352</v>
      </c>
      <c r="H32" t="s">
        <v>188</v>
      </c>
      <c r="I32" cm="1">
        <f t="array" ref="I32">_xlfn.XLOOKUP(1,('Clean Data'!$A$1:$A$1893='Core data'!A32)*('Clean Data'!$D$1:$D$1893='Core data'!D32),'Clean Data'!$E$1:$E$1893,,0)</f>
        <v>1</v>
      </c>
    </row>
    <row r="33" spans="1:9" hidden="1">
      <c r="A33">
        <v>1</v>
      </c>
      <c r="B33" t="s">
        <v>166</v>
      </c>
      <c r="C33" t="s">
        <v>108</v>
      </c>
      <c r="D33" t="s">
        <v>4</v>
      </c>
      <c r="E33" s="70" t="s">
        <v>163</v>
      </c>
      <c r="F33" s="71" t="s">
        <v>108</v>
      </c>
      <c r="G33" t="s">
        <v>353</v>
      </c>
      <c r="H33" t="s">
        <v>187</v>
      </c>
      <c r="I33" cm="1">
        <f t="array" ref="I33">_xlfn.XLOOKUP(1,('Clean Data'!$A$1:$A$1893='Core data'!A33)*('Clean Data'!$D$1:$D$1893='Core data'!D33),'Clean Data'!$E$1:$E$1893,,0)</f>
        <v>1</v>
      </c>
    </row>
    <row r="34" spans="1:9" hidden="1">
      <c r="A34">
        <v>2</v>
      </c>
      <c r="B34" t="s">
        <v>167</v>
      </c>
      <c r="C34" t="s">
        <v>108</v>
      </c>
      <c r="D34" t="s">
        <v>4</v>
      </c>
      <c r="E34" s="70" t="s">
        <v>163</v>
      </c>
      <c r="F34" s="71" t="s">
        <v>108</v>
      </c>
      <c r="G34" t="s">
        <v>353</v>
      </c>
      <c r="H34" t="s">
        <v>187</v>
      </c>
      <c r="I34" cm="1">
        <f t="array" ref="I34">_xlfn.XLOOKUP(1,('Clean Data'!$A$1:$A$1893='Core data'!A34)*('Clean Data'!$D$1:$D$1893='Core data'!D34),'Clean Data'!$E$1:$E$1893,,0)</f>
        <v>0</v>
      </c>
    </row>
    <row r="35" spans="1:9" hidden="1">
      <c r="A35">
        <v>4</v>
      </c>
      <c r="B35" t="s">
        <v>444</v>
      </c>
      <c r="C35" t="s">
        <v>108</v>
      </c>
      <c r="D35" t="s">
        <v>4</v>
      </c>
      <c r="E35" s="70" t="s">
        <v>163</v>
      </c>
      <c r="F35" s="71" t="s">
        <v>108</v>
      </c>
      <c r="G35" t="s">
        <v>353</v>
      </c>
      <c r="H35" t="s">
        <v>187</v>
      </c>
      <c r="I35" cm="1">
        <f t="array" ref="I35">_xlfn.XLOOKUP(1,('Clean Data'!$A$1:$A$1893='Core data'!A35)*('Clean Data'!$D$1:$D$1893='Core data'!D35),'Clean Data'!$E$1:$E$1893,,0)</f>
        <v>1</v>
      </c>
    </row>
    <row r="36" spans="1:9" hidden="1">
      <c r="A36">
        <v>5</v>
      </c>
      <c r="B36" t="s">
        <v>169</v>
      </c>
      <c r="C36" t="s">
        <v>108</v>
      </c>
      <c r="D36" t="s">
        <v>4</v>
      </c>
      <c r="E36" s="70" t="s">
        <v>163</v>
      </c>
      <c r="F36" s="71" t="s">
        <v>108</v>
      </c>
      <c r="G36" t="s">
        <v>353</v>
      </c>
      <c r="H36" t="s">
        <v>187</v>
      </c>
      <c r="I36" cm="1">
        <f t="array" ref="I36">_xlfn.XLOOKUP(1,('Clean Data'!$A$1:$A$1893='Core data'!A36)*('Clean Data'!$D$1:$D$1893='Core data'!D36),'Clean Data'!$E$1:$E$1893,,0)</f>
        <v>1</v>
      </c>
    </row>
    <row r="37" spans="1:9" hidden="1">
      <c r="A37">
        <v>6</v>
      </c>
      <c r="B37" t="s">
        <v>170</v>
      </c>
      <c r="C37" t="s">
        <v>108</v>
      </c>
      <c r="D37" t="s">
        <v>4</v>
      </c>
      <c r="E37" s="70" t="s">
        <v>163</v>
      </c>
      <c r="F37" s="71" t="s">
        <v>108</v>
      </c>
      <c r="G37" t="s">
        <v>353</v>
      </c>
      <c r="H37" t="s">
        <v>187</v>
      </c>
      <c r="I37" cm="1">
        <f t="array" ref="I37">_xlfn.XLOOKUP(1,('Clean Data'!$A$1:$A$1893='Core data'!A37)*('Clean Data'!$D$1:$D$1893='Core data'!D37),'Clean Data'!$E$1:$E$1893,,0)</f>
        <v>1</v>
      </c>
    </row>
    <row r="38" spans="1:9" hidden="1">
      <c r="A38">
        <v>7</v>
      </c>
      <c r="B38" t="s">
        <v>171</v>
      </c>
      <c r="C38" t="s">
        <v>108</v>
      </c>
      <c r="D38" t="s">
        <v>4</v>
      </c>
      <c r="E38" s="70" t="s">
        <v>163</v>
      </c>
      <c r="F38" s="71" t="s">
        <v>108</v>
      </c>
      <c r="G38" t="s">
        <v>353</v>
      </c>
      <c r="H38" t="s">
        <v>187</v>
      </c>
      <c r="I38" cm="1">
        <f t="array" ref="I38">_xlfn.XLOOKUP(1,('Clean Data'!$A$1:$A$1893='Core data'!A38)*('Clean Data'!$D$1:$D$1893='Core data'!D38),'Clean Data'!$E$1:$E$1893,,0)</f>
        <v>0</v>
      </c>
    </row>
    <row r="39" spans="1:9" hidden="1">
      <c r="A39">
        <v>8</v>
      </c>
      <c r="B39" t="s">
        <v>172</v>
      </c>
      <c r="C39" t="s">
        <v>108</v>
      </c>
      <c r="D39" t="s">
        <v>4</v>
      </c>
      <c r="E39" s="70" t="s">
        <v>163</v>
      </c>
      <c r="F39" s="71" t="s">
        <v>108</v>
      </c>
      <c r="G39" t="s">
        <v>353</v>
      </c>
      <c r="H39" t="s">
        <v>187</v>
      </c>
      <c r="I39" cm="1">
        <f t="array" ref="I39">_xlfn.XLOOKUP(1,('Clean Data'!$A$1:$A$1893='Core data'!A39)*('Clean Data'!$D$1:$D$1893='Core data'!D39),'Clean Data'!$E$1:$E$1893,,0)</f>
        <v>0</v>
      </c>
    </row>
    <row r="40" spans="1:9" hidden="1">
      <c r="A40">
        <v>9</v>
      </c>
      <c r="B40" t="s">
        <v>173</v>
      </c>
      <c r="C40" t="s">
        <v>108</v>
      </c>
      <c r="D40" t="s">
        <v>4</v>
      </c>
      <c r="E40" s="70" t="s">
        <v>163</v>
      </c>
      <c r="F40" s="71" t="s">
        <v>108</v>
      </c>
      <c r="G40" t="s">
        <v>353</v>
      </c>
      <c r="H40" t="s">
        <v>187</v>
      </c>
      <c r="I40" cm="1">
        <f t="array" ref="I40">_xlfn.XLOOKUP(1,('Clean Data'!$A$1:$A$1893='Core data'!A40)*('Clean Data'!$D$1:$D$1893='Core data'!D40),'Clean Data'!$E$1:$E$1893,,0)</f>
        <v>1</v>
      </c>
    </row>
    <row r="41" spans="1:9" hidden="1">
      <c r="A41">
        <v>10</v>
      </c>
      <c r="B41" t="s">
        <v>174</v>
      </c>
      <c r="C41" t="s">
        <v>108</v>
      </c>
      <c r="D41" t="s">
        <v>4</v>
      </c>
      <c r="E41" s="70" t="s">
        <v>163</v>
      </c>
      <c r="F41" s="71" t="s">
        <v>108</v>
      </c>
      <c r="G41" t="s">
        <v>353</v>
      </c>
      <c r="H41" t="s">
        <v>187</v>
      </c>
      <c r="I41" cm="1">
        <f t="array" ref="I41">_xlfn.XLOOKUP(1,('Clean Data'!$A$1:$A$1893='Core data'!A41)*('Clean Data'!$D$1:$D$1893='Core data'!D41),'Clean Data'!$E$1:$E$1893,,0)</f>
        <v>1</v>
      </c>
    </row>
    <row r="42" spans="1:9" hidden="1">
      <c r="A42">
        <v>11</v>
      </c>
      <c r="B42" t="s">
        <v>175</v>
      </c>
      <c r="C42" t="s">
        <v>108</v>
      </c>
      <c r="D42" t="s">
        <v>4</v>
      </c>
      <c r="E42" s="70" t="s">
        <v>163</v>
      </c>
      <c r="F42" s="71" t="s">
        <v>108</v>
      </c>
      <c r="G42" t="s">
        <v>353</v>
      </c>
      <c r="H42" t="s">
        <v>187</v>
      </c>
      <c r="I42" cm="1">
        <f t="array" ref="I42">_xlfn.XLOOKUP(1,('Clean Data'!$A$1:$A$1893='Core data'!A42)*('Clean Data'!$D$1:$D$1893='Core data'!D42),'Clean Data'!$E$1:$E$1893,,0)</f>
        <v>1</v>
      </c>
    </row>
    <row r="43" spans="1:9" hidden="1">
      <c r="A43">
        <v>12</v>
      </c>
      <c r="B43" t="s">
        <v>176</v>
      </c>
      <c r="C43" t="s">
        <v>108</v>
      </c>
      <c r="D43" t="s">
        <v>4</v>
      </c>
      <c r="E43" s="70" t="s">
        <v>163</v>
      </c>
      <c r="F43" s="71" t="s">
        <v>108</v>
      </c>
      <c r="G43" t="s">
        <v>353</v>
      </c>
      <c r="H43" t="s">
        <v>187</v>
      </c>
      <c r="I43" cm="1">
        <f t="array" ref="I43">_xlfn.XLOOKUP(1,('Clean Data'!$A$1:$A$1893='Core data'!A43)*('Clean Data'!$D$1:$D$1893='Core data'!D43),'Clean Data'!$E$1:$E$1893,,0)</f>
        <v>0</v>
      </c>
    </row>
    <row r="44" spans="1:9" hidden="1">
      <c r="A44">
        <v>13</v>
      </c>
      <c r="B44" t="s">
        <v>177</v>
      </c>
      <c r="C44" t="s">
        <v>108</v>
      </c>
      <c r="D44" t="s">
        <v>4</v>
      </c>
      <c r="E44" s="70" t="s">
        <v>163</v>
      </c>
      <c r="F44" s="71" t="s">
        <v>108</v>
      </c>
      <c r="G44" t="s">
        <v>353</v>
      </c>
      <c r="H44" t="s">
        <v>187</v>
      </c>
      <c r="I44" cm="1">
        <f t="array" ref="I44">_xlfn.XLOOKUP(1,('Clean Data'!$A$1:$A$1893='Core data'!A44)*('Clean Data'!$D$1:$D$1893='Core data'!D44),'Clean Data'!$E$1:$E$1893,,0)</f>
        <v>1</v>
      </c>
    </row>
    <row r="45" spans="1:9" hidden="1">
      <c r="A45">
        <v>14</v>
      </c>
      <c r="B45" t="s">
        <v>178</v>
      </c>
      <c r="C45" t="s">
        <v>108</v>
      </c>
      <c r="D45" t="s">
        <v>4</v>
      </c>
      <c r="E45" s="70" t="s">
        <v>163</v>
      </c>
      <c r="F45" s="71" t="s">
        <v>108</v>
      </c>
      <c r="G45" t="s">
        <v>353</v>
      </c>
      <c r="H45" t="s">
        <v>187</v>
      </c>
      <c r="I45" cm="1">
        <f t="array" ref="I45">_xlfn.XLOOKUP(1,('Clean Data'!$A$1:$A$1893='Core data'!A45)*('Clean Data'!$D$1:$D$1893='Core data'!D45),'Clean Data'!$E$1:$E$1893,,0)</f>
        <v>1</v>
      </c>
    </row>
    <row r="46" spans="1:9" hidden="1">
      <c r="A46">
        <v>15</v>
      </c>
      <c r="B46" t="s">
        <v>179</v>
      </c>
      <c r="C46" t="s">
        <v>108</v>
      </c>
      <c r="D46" t="s">
        <v>4</v>
      </c>
      <c r="E46" s="70" t="s">
        <v>163</v>
      </c>
      <c r="F46" s="71" t="s">
        <v>108</v>
      </c>
      <c r="G46" t="s">
        <v>353</v>
      </c>
      <c r="H46" t="s">
        <v>187</v>
      </c>
      <c r="I46" cm="1">
        <f t="array" ref="I46">_xlfn.XLOOKUP(1,('Clean Data'!$A$1:$A$1893='Core data'!A46)*('Clean Data'!$D$1:$D$1893='Core data'!D46),'Clean Data'!$E$1:$E$1893,,0)</f>
        <v>1</v>
      </c>
    </row>
    <row r="47" spans="1:9" hidden="1">
      <c r="A47">
        <v>1</v>
      </c>
      <c r="B47" t="s">
        <v>166</v>
      </c>
      <c r="C47" t="s">
        <v>24</v>
      </c>
      <c r="D47" t="s">
        <v>8</v>
      </c>
      <c r="E47" s="70" t="s">
        <v>164</v>
      </c>
      <c r="F47" s="70" t="s">
        <v>24</v>
      </c>
      <c r="G47" t="s">
        <v>226</v>
      </c>
      <c r="H47" t="s">
        <v>196</v>
      </c>
      <c r="I47" cm="1">
        <f t="array" ref="I47">_xlfn.XLOOKUP(1,('Clean Data'!$A$1:$A$1893='Core data'!A47)*('Clean Data'!$D$1:$D$1893='Core data'!D47),'Clean Data'!$E$1:$E$1893,,0)</f>
        <v>0</v>
      </c>
    </row>
    <row r="48" spans="1:9" hidden="1">
      <c r="A48">
        <v>1</v>
      </c>
      <c r="B48" t="s">
        <v>166</v>
      </c>
      <c r="C48" t="s">
        <v>24</v>
      </c>
      <c r="D48" t="s">
        <v>8</v>
      </c>
      <c r="E48" s="71" t="s">
        <v>163</v>
      </c>
      <c r="F48" s="71" t="s">
        <v>24</v>
      </c>
      <c r="G48" t="s">
        <v>225</v>
      </c>
      <c r="H48" t="s">
        <v>195</v>
      </c>
      <c r="I48" cm="1">
        <f t="array" ref="I48">_xlfn.XLOOKUP(1,('Clean Data'!$A$1:$A$1893='Core data'!A48)*('Clean Data'!$D$1:$D$1893='Core data'!D48),'Clean Data'!$E$1:$E$1893,,0)</f>
        <v>0</v>
      </c>
    </row>
    <row r="49" spans="1:9" hidden="1">
      <c r="A49">
        <v>1</v>
      </c>
      <c r="B49" t="s">
        <v>166</v>
      </c>
      <c r="C49" t="s">
        <v>24</v>
      </c>
      <c r="D49" t="s">
        <v>8</v>
      </c>
      <c r="E49" t="s">
        <v>162</v>
      </c>
      <c r="F49" t="s">
        <v>24</v>
      </c>
      <c r="G49" t="s">
        <v>24</v>
      </c>
      <c r="H49" t="s">
        <v>194</v>
      </c>
      <c r="I49" cm="1">
        <f t="array" ref="I49">_xlfn.XLOOKUP(1,('Clean Data'!$A$1:$A$1893='Core data'!A49)*('Clean Data'!$D$1:$D$1893='Core data'!D49),'Clean Data'!$E$1:$E$1893,,0)</f>
        <v>0</v>
      </c>
    </row>
    <row r="50" spans="1:9" hidden="1">
      <c r="A50">
        <v>2</v>
      </c>
      <c r="B50" t="s">
        <v>167</v>
      </c>
      <c r="C50" t="s">
        <v>24</v>
      </c>
      <c r="D50" t="s">
        <v>8</v>
      </c>
      <c r="E50" s="70" t="s">
        <v>164</v>
      </c>
      <c r="F50" s="70" t="s">
        <v>24</v>
      </c>
      <c r="G50" t="s">
        <v>226</v>
      </c>
      <c r="H50" t="s">
        <v>196</v>
      </c>
      <c r="I50" cm="1">
        <f t="array" ref="I50">_xlfn.XLOOKUP(1,('Clean Data'!$A$1:$A$1893='Core data'!A50)*('Clean Data'!$D$1:$D$1893='Core data'!D50),'Clean Data'!$E$1:$E$1893,,0)</f>
        <v>0</v>
      </c>
    </row>
    <row r="51" spans="1:9" hidden="1">
      <c r="A51">
        <v>2</v>
      </c>
      <c r="B51" t="s">
        <v>167</v>
      </c>
      <c r="C51" t="s">
        <v>24</v>
      </c>
      <c r="D51" t="s">
        <v>8</v>
      </c>
      <c r="E51" s="71" t="s">
        <v>163</v>
      </c>
      <c r="F51" s="71" t="s">
        <v>24</v>
      </c>
      <c r="G51" t="s">
        <v>225</v>
      </c>
      <c r="H51" t="s">
        <v>195</v>
      </c>
      <c r="I51" cm="1">
        <f t="array" ref="I51">_xlfn.XLOOKUP(1,('Clean Data'!$A$1:$A$1893='Core data'!A51)*('Clean Data'!$D$1:$D$1893='Core data'!D51),'Clean Data'!$E$1:$E$1893,,0)</f>
        <v>0</v>
      </c>
    </row>
    <row r="52" spans="1:9" hidden="1">
      <c r="A52">
        <v>2</v>
      </c>
      <c r="B52" t="s">
        <v>167</v>
      </c>
      <c r="C52" t="s">
        <v>24</v>
      </c>
      <c r="D52" t="s">
        <v>8</v>
      </c>
      <c r="E52" t="s">
        <v>162</v>
      </c>
      <c r="F52" t="s">
        <v>24</v>
      </c>
      <c r="G52" t="s">
        <v>24</v>
      </c>
      <c r="H52" t="s">
        <v>194</v>
      </c>
      <c r="I52" cm="1">
        <f t="array" ref="I52">_xlfn.XLOOKUP(1,('Clean Data'!$A$1:$A$1893='Core data'!A52)*('Clean Data'!$D$1:$D$1893='Core data'!D52),'Clean Data'!$E$1:$E$1893,,0)</f>
        <v>0</v>
      </c>
    </row>
    <row r="53" spans="1:9" hidden="1">
      <c r="A53">
        <v>4</v>
      </c>
      <c r="B53" t="s">
        <v>444</v>
      </c>
      <c r="C53" t="s">
        <v>24</v>
      </c>
      <c r="D53" t="s">
        <v>8</v>
      </c>
      <c r="E53" s="70" t="s">
        <v>164</v>
      </c>
      <c r="F53" s="70" t="s">
        <v>24</v>
      </c>
      <c r="G53" t="s">
        <v>226</v>
      </c>
      <c r="H53" t="s">
        <v>196</v>
      </c>
      <c r="I53" cm="1">
        <f t="array" ref="I53">_xlfn.XLOOKUP(1,('Clean Data'!$A$1:$A$1893='Core data'!A53)*('Clean Data'!$D$1:$D$1893='Core data'!D53),'Clean Data'!$E$1:$E$1893,,0)</f>
        <v>0</v>
      </c>
    </row>
    <row r="54" spans="1:9" hidden="1">
      <c r="A54">
        <v>4</v>
      </c>
      <c r="B54" t="s">
        <v>444</v>
      </c>
      <c r="C54" t="s">
        <v>24</v>
      </c>
      <c r="D54" t="s">
        <v>8</v>
      </c>
      <c r="E54" s="71" t="s">
        <v>163</v>
      </c>
      <c r="F54" s="71" t="s">
        <v>24</v>
      </c>
      <c r="G54" t="s">
        <v>225</v>
      </c>
      <c r="H54" t="s">
        <v>195</v>
      </c>
      <c r="I54" cm="1">
        <f t="array" ref="I54">_xlfn.XLOOKUP(1,('Clean Data'!$A$1:$A$1893='Core data'!A54)*('Clean Data'!$D$1:$D$1893='Core data'!D54),'Clean Data'!$E$1:$E$1893,,0)</f>
        <v>0</v>
      </c>
    </row>
    <row r="55" spans="1:9" hidden="1">
      <c r="A55">
        <v>4</v>
      </c>
      <c r="B55" t="s">
        <v>444</v>
      </c>
      <c r="C55" t="s">
        <v>24</v>
      </c>
      <c r="D55" t="s">
        <v>8</v>
      </c>
      <c r="E55" t="s">
        <v>162</v>
      </c>
      <c r="F55" t="s">
        <v>24</v>
      </c>
      <c r="G55" t="s">
        <v>24</v>
      </c>
      <c r="H55" t="s">
        <v>194</v>
      </c>
      <c r="I55" cm="1">
        <f t="array" ref="I55">_xlfn.XLOOKUP(1,('Clean Data'!$A$1:$A$1893='Core data'!A55)*('Clean Data'!$D$1:$D$1893='Core data'!D55),'Clean Data'!$E$1:$E$1893,,0)</f>
        <v>0</v>
      </c>
    </row>
    <row r="56" spans="1:9" hidden="1">
      <c r="A56">
        <v>5</v>
      </c>
      <c r="B56" t="s">
        <v>169</v>
      </c>
      <c r="C56" t="s">
        <v>24</v>
      </c>
      <c r="D56" t="s">
        <v>8</v>
      </c>
      <c r="E56" s="70" t="s">
        <v>164</v>
      </c>
      <c r="F56" s="70" t="s">
        <v>24</v>
      </c>
      <c r="G56" t="s">
        <v>226</v>
      </c>
      <c r="H56" t="s">
        <v>196</v>
      </c>
      <c r="I56" cm="1">
        <f t="array" ref="I56">_xlfn.XLOOKUP(1,('Clean Data'!$A$1:$A$1893='Core data'!A56)*('Clean Data'!$D$1:$D$1893='Core data'!D56),'Clean Data'!$E$1:$E$1893,,0)</f>
        <v>0</v>
      </c>
    </row>
    <row r="57" spans="1:9" hidden="1">
      <c r="A57">
        <v>5</v>
      </c>
      <c r="B57" t="s">
        <v>169</v>
      </c>
      <c r="C57" t="s">
        <v>24</v>
      </c>
      <c r="D57" t="s">
        <v>8</v>
      </c>
      <c r="E57" s="71" t="s">
        <v>163</v>
      </c>
      <c r="F57" s="71" t="s">
        <v>24</v>
      </c>
      <c r="G57" t="s">
        <v>225</v>
      </c>
      <c r="H57" t="s">
        <v>195</v>
      </c>
      <c r="I57" cm="1">
        <f t="array" ref="I57">_xlfn.XLOOKUP(1,('Clean Data'!$A$1:$A$1893='Core data'!A57)*('Clean Data'!$D$1:$D$1893='Core data'!D57),'Clean Data'!$E$1:$E$1893,,0)</f>
        <v>0</v>
      </c>
    </row>
    <row r="58" spans="1:9" hidden="1">
      <c r="A58">
        <v>5</v>
      </c>
      <c r="B58" t="s">
        <v>169</v>
      </c>
      <c r="C58" t="s">
        <v>24</v>
      </c>
      <c r="D58" t="s">
        <v>8</v>
      </c>
      <c r="E58" t="s">
        <v>162</v>
      </c>
      <c r="F58" t="s">
        <v>24</v>
      </c>
      <c r="G58" t="s">
        <v>24</v>
      </c>
      <c r="H58" t="s">
        <v>194</v>
      </c>
      <c r="I58" cm="1">
        <f t="array" ref="I58">_xlfn.XLOOKUP(1,('Clean Data'!$A$1:$A$1893='Core data'!A58)*('Clean Data'!$D$1:$D$1893='Core data'!D58),'Clean Data'!$E$1:$E$1893,,0)</f>
        <v>0</v>
      </c>
    </row>
    <row r="59" spans="1:9" hidden="1">
      <c r="A59">
        <v>6</v>
      </c>
      <c r="B59" t="s">
        <v>170</v>
      </c>
      <c r="C59" t="s">
        <v>24</v>
      </c>
      <c r="D59" t="s">
        <v>8</v>
      </c>
      <c r="E59" s="70" t="s">
        <v>164</v>
      </c>
      <c r="F59" s="70" t="s">
        <v>24</v>
      </c>
      <c r="G59" t="s">
        <v>226</v>
      </c>
      <c r="H59" t="s">
        <v>196</v>
      </c>
      <c r="I59" cm="1">
        <f t="array" ref="I59">_xlfn.XLOOKUP(1,('Clean Data'!$A$1:$A$1893='Core data'!A59)*('Clean Data'!$D$1:$D$1893='Core data'!D59),'Clean Data'!$E$1:$E$1893,,0)</f>
        <v>0</v>
      </c>
    </row>
    <row r="60" spans="1:9" hidden="1">
      <c r="A60">
        <v>6</v>
      </c>
      <c r="B60" t="s">
        <v>170</v>
      </c>
      <c r="C60" t="s">
        <v>24</v>
      </c>
      <c r="D60" t="s">
        <v>8</v>
      </c>
      <c r="E60" s="71" t="s">
        <v>163</v>
      </c>
      <c r="F60" s="71" t="s">
        <v>24</v>
      </c>
      <c r="G60" t="s">
        <v>225</v>
      </c>
      <c r="H60" t="s">
        <v>195</v>
      </c>
      <c r="I60" cm="1">
        <f t="array" ref="I60">_xlfn.XLOOKUP(1,('Clean Data'!$A$1:$A$1893='Core data'!A60)*('Clean Data'!$D$1:$D$1893='Core data'!D60),'Clean Data'!$E$1:$E$1893,,0)</f>
        <v>0</v>
      </c>
    </row>
    <row r="61" spans="1:9" hidden="1">
      <c r="A61">
        <v>6</v>
      </c>
      <c r="B61" t="s">
        <v>170</v>
      </c>
      <c r="C61" t="s">
        <v>24</v>
      </c>
      <c r="D61" t="s">
        <v>8</v>
      </c>
      <c r="E61" t="s">
        <v>162</v>
      </c>
      <c r="F61" t="s">
        <v>24</v>
      </c>
      <c r="G61" t="s">
        <v>24</v>
      </c>
      <c r="H61" t="s">
        <v>194</v>
      </c>
      <c r="I61" cm="1">
        <f t="array" ref="I61">_xlfn.XLOOKUP(1,('Clean Data'!$A$1:$A$1893='Core data'!A61)*('Clean Data'!$D$1:$D$1893='Core data'!D61),'Clean Data'!$E$1:$E$1893,,0)</f>
        <v>0</v>
      </c>
    </row>
    <row r="62" spans="1:9" hidden="1">
      <c r="A62">
        <v>7</v>
      </c>
      <c r="B62" t="s">
        <v>171</v>
      </c>
      <c r="C62" t="s">
        <v>24</v>
      </c>
      <c r="D62" t="s">
        <v>8</v>
      </c>
      <c r="E62" s="70" t="s">
        <v>164</v>
      </c>
      <c r="F62" s="70" t="s">
        <v>24</v>
      </c>
      <c r="G62" t="s">
        <v>226</v>
      </c>
      <c r="H62" t="s">
        <v>196</v>
      </c>
      <c r="I62" cm="1">
        <f t="array" ref="I62">_xlfn.XLOOKUP(1,('Clean Data'!$A$1:$A$1893='Core data'!A62)*('Clean Data'!$D$1:$D$1893='Core data'!D62),'Clean Data'!$E$1:$E$1893,,0)</f>
        <v>0</v>
      </c>
    </row>
    <row r="63" spans="1:9" hidden="1">
      <c r="A63">
        <v>7</v>
      </c>
      <c r="B63" t="s">
        <v>171</v>
      </c>
      <c r="C63" t="s">
        <v>24</v>
      </c>
      <c r="D63" t="s">
        <v>8</v>
      </c>
      <c r="E63" s="71" t="s">
        <v>163</v>
      </c>
      <c r="F63" s="71" t="s">
        <v>24</v>
      </c>
      <c r="G63" t="s">
        <v>225</v>
      </c>
      <c r="H63" t="s">
        <v>195</v>
      </c>
      <c r="I63" cm="1">
        <f t="array" ref="I63">_xlfn.XLOOKUP(1,('Clean Data'!$A$1:$A$1893='Core data'!A63)*('Clean Data'!$D$1:$D$1893='Core data'!D63),'Clean Data'!$E$1:$E$1893,,0)</f>
        <v>0</v>
      </c>
    </row>
    <row r="64" spans="1:9" hidden="1">
      <c r="A64">
        <v>7</v>
      </c>
      <c r="B64" t="s">
        <v>171</v>
      </c>
      <c r="C64" t="s">
        <v>24</v>
      </c>
      <c r="D64" t="s">
        <v>8</v>
      </c>
      <c r="E64" t="s">
        <v>162</v>
      </c>
      <c r="F64" t="s">
        <v>24</v>
      </c>
      <c r="G64" t="s">
        <v>24</v>
      </c>
      <c r="H64" t="s">
        <v>194</v>
      </c>
      <c r="I64" cm="1">
        <f t="array" ref="I64">_xlfn.XLOOKUP(1,('Clean Data'!$A$1:$A$1893='Core data'!A64)*('Clean Data'!$D$1:$D$1893='Core data'!D64),'Clean Data'!$E$1:$E$1893,,0)</f>
        <v>0</v>
      </c>
    </row>
    <row r="65" spans="1:9" hidden="1">
      <c r="A65">
        <v>8</v>
      </c>
      <c r="B65" t="s">
        <v>172</v>
      </c>
      <c r="C65" t="s">
        <v>24</v>
      </c>
      <c r="D65" t="s">
        <v>8</v>
      </c>
      <c r="E65" s="70" t="s">
        <v>164</v>
      </c>
      <c r="F65" s="70" t="s">
        <v>24</v>
      </c>
      <c r="G65" t="s">
        <v>226</v>
      </c>
      <c r="H65" t="s">
        <v>196</v>
      </c>
      <c r="I65" cm="1">
        <f t="array" ref="I65">_xlfn.XLOOKUP(1,('Clean Data'!$A$1:$A$1893='Core data'!A65)*('Clean Data'!$D$1:$D$1893='Core data'!D65),'Clean Data'!$E$1:$E$1893,,0)</f>
        <v>0</v>
      </c>
    </row>
    <row r="66" spans="1:9" hidden="1">
      <c r="A66">
        <v>8</v>
      </c>
      <c r="B66" t="s">
        <v>172</v>
      </c>
      <c r="C66" t="s">
        <v>24</v>
      </c>
      <c r="D66" t="s">
        <v>8</v>
      </c>
      <c r="E66" s="71" t="s">
        <v>163</v>
      </c>
      <c r="F66" s="71" t="s">
        <v>24</v>
      </c>
      <c r="G66" t="s">
        <v>225</v>
      </c>
      <c r="H66" t="s">
        <v>195</v>
      </c>
      <c r="I66" cm="1">
        <f t="array" ref="I66">_xlfn.XLOOKUP(1,('Clean Data'!$A$1:$A$1893='Core data'!A66)*('Clean Data'!$D$1:$D$1893='Core data'!D66),'Clean Data'!$E$1:$E$1893,,0)</f>
        <v>0</v>
      </c>
    </row>
    <row r="67" spans="1:9" hidden="1">
      <c r="A67">
        <v>8</v>
      </c>
      <c r="B67" t="s">
        <v>172</v>
      </c>
      <c r="C67" t="s">
        <v>24</v>
      </c>
      <c r="D67" t="s">
        <v>8</v>
      </c>
      <c r="E67" t="s">
        <v>162</v>
      </c>
      <c r="F67" t="s">
        <v>24</v>
      </c>
      <c r="G67" t="s">
        <v>24</v>
      </c>
      <c r="H67" t="s">
        <v>194</v>
      </c>
      <c r="I67" cm="1">
        <f t="array" ref="I67">_xlfn.XLOOKUP(1,('Clean Data'!$A$1:$A$1893='Core data'!A67)*('Clean Data'!$D$1:$D$1893='Core data'!D67),'Clean Data'!$E$1:$E$1893,,0)</f>
        <v>0</v>
      </c>
    </row>
    <row r="68" spans="1:9" hidden="1">
      <c r="A68">
        <v>9</v>
      </c>
      <c r="B68" t="s">
        <v>173</v>
      </c>
      <c r="C68" t="s">
        <v>24</v>
      </c>
      <c r="D68" t="s">
        <v>8</v>
      </c>
      <c r="E68" s="70" t="s">
        <v>164</v>
      </c>
      <c r="F68" s="70" t="s">
        <v>24</v>
      </c>
      <c r="G68" t="s">
        <v>226</v>
      </c>
      <c r="H68" t="s">
        <v>196</v>
      </c>
      <c r="I68" cm="1">
        <f t="array" ref="I68">_xlfn.XLOOKUP(1,('Clean Data'!$A$1:$A$1893='Core data'!A68)*('Clean Data'!$D$1:$D$1893='Core data'!D68),'Clean Data'!$E$1:$E$1893,,0)</f>
        <v>1</v>
      </c>
    </row>
    <row r="69" spans="1:9" hidden="1">
      <c r="A69">
        <v>9</v>
      </c>
      <c r="B69" t="s">
        <v>173</v>
      </c>
      <c r="C69" t="s">
        <v>24</v>
      </c>
      <c r="D69" t="s">
        <v>8</v>
      </c>
      <c r="E69" s="71" t="s">
        <v>163</v>
      </c>
      <c r="F69" s="71" t="s">
        <v>24</v>
      </c>
      <c r="G69" t="s">
        <v>225</v>
      </c>
      <c r="H69" t="s">
        <v>195</v>
      </c>
      <c r="I69" cm="1">
        <f t="array" ref="I69">_xlfn.XLOOKUP(1,('Clean Data'!$A$1:$A$1893='Core data'!A69)*('Clean Data'!$D$1:$D$1893='Core data'!D69),'Clean Data'!$E$1:$E$1893,,0)</f>
        <v>1</v>
      </c>
    </row>
    <row r="70" spans="1:9" hidden="1">
      <c r="A70">
        <v>9</v>
      </c>
      <c r="B70" t="s">
        <v>173</v>
      </c>
      <c r="C70" t="s">
        <v>24</v>
      </c>
      <c r="D70" t="s">
        <v>8</v>
      </c>
      <c r="E70" t="s">
        <v>162</v>
      </c>
      <c r="F70" t="s">
        <v>24</v>
      </c>
      <c r="G70" t="s">
        <v>24</v>
      </c>
      <c r="H70" t="s">
        <v>194</v>
      </c>
      <c r="I70" cm="1">
        <f t="array" ref="I70">_xlfn.XLOOKUP(1,('Clean Data'!$A$1:$A$1893='Core data'!A70)*('Clean Data'!$D$1:$D$1893='Core data'!D70),'Clean Data'!$E$1:$E$1893,,0)</f>
        <v>1</v>
      </c>
    </row>
    <row r="71" spans="1:9" hidden="1">
      <c r="A71">
        <v>10</v>
      </c>
      <c r="B71" t="s">
        <v>174</v>
      </c>
      <c r="C71" t="s">
        <v>24</v>
      </c>
      <c r="D71" t="s">
        <v>8</v>
      </c>
      <c r="E71" s="70" t="s">
        <v>164</v>
      </c>
      <c r="F71" s="70" t="s">
        <v>24</v>
      </c>
      <c r="G71" t="s">
        <v>226</v>
      </c>
      <c r="H71" t="s">
        <v>196</v>
      </c>
      <c r="I71" cm="1">
        <f t="array" ref="I71">_xlfn.XLOOKUP(1,('Clean Data'!$A$1:$A$1893='Core data'!A71)*('Clean Data'!$D$1:$D$1893='Core data'!D71),'Clean Data'!$E$1:$E$1893,,0)</f>
        <v>0</v>
      </c>
    </row>
    <row r="72" spans="1:9" hidden="1">
      <c r="A72">
        <v>10</v>
      </c>
      <c r="B72" t="s">
        <v>174</v>
      </c>
      <c r="C72" t="s">
        <v>24</v>
      </c>
      <c r="D72" t="s">
        <v>8</v>
      </c>
      <c r="E72" s="71" t="s">
        <v>163</v>
      </c>
      <c r="F72" s="71" t="s">
        <v>24</v>
      </c>
      <c r="G72" t="s">
        <v>225</v>
      </c>
      <c r="H72" t="s">
        <v>195</v>
      </c>
      <c r="I72" cm="1">
        <f t="array" ref="I72">_xlfn.XLOOKUP(1,('Clean Data'!$A$1:$A$1893='Core data'!A72)*('Clean Data'!$D$1:$D$1893='Core data'!D72),'Clean Data'!$E$1:$E$1893,,0)</f>
        <v>0</v>
      </c>
    </row>
    <row r="73" spans="1:9" hidden="1">
      <c r="A73">
        <v>10</v>
      </c>
      <c r="B73" t="s">
        <v>174</v>
      </c>
      <c r="C73" t="s">
        <v>24</v>
      </c>
      <c r="D73" t="s">
        <v>8</v>
      </c>
      <c r="E73" t="s">
        <v>162</v>
      </c>
      <c r="F73" t="s">
        <v>24</v>
      </c>
      <c r="G73" t="s">
        <v>24</v>
      </c>
      <c r="H73" t="s">
        <v>194</v>
      </c>
      <c r="I73" cm="1">
        <f t="array" ref="I73">_xlfn.XLOOKUP(1,('Clean Data'!$A$1:$A$1893='Core data'!A73)*('Clean Data'!$D$1:$D$1893='Core data'!D73),'Clean Data'!$E$1:$E$1893,,0)</f>
        <v>0</v>
      </c>
    </row>
    <row r="74" spans="1:9">
      <c r="A74">
        <v>11</v>
      </c>
      <c r="B74" t="s">
        <v>175</v>
      </c>
      <c r="C74" t="s">
        <v>24</v>
      </c>
      <c r="D74" t="s">
        <v>8</v>
      </c>
      <c r="E74" s="70" t="s">
        <v>164</v>
      </c>
      <c r="F74" s="70" t="s">
        <v>24</v>
      </c>
      <c r="G74" t="s">
        <v>226</v>
      </c>
      <c r="H74" t="s">
        <v>196</v>
      </c>
      <c r="I74" cm="1">
        <f t="array" ref="I74">_xlfn.XLOOKUP(1,('Clean Data'!$A$1:$A$1893='Core data'!A74)*('Clean Data'!$D$1:$D$1893='Core data'!D74),'Clean Data'!$E$1:$E$1893,,0)</f>
        <v>0</v>
      </c>
    </row>
    <row r="75" spans="1:9">
      <c r="A75">
        <v>11</v>
      </c>
      <c r="B75" t="s">
        <v>175</v>
      </c>
      <c r="C75" t="s">
        <v>24</v>
      </c>
      <c r="D75" t="s">
        <v>8</v>
      </c>
      <c r="E75" s="71" t="s">
        <v>163</v>
      </c>
      <c r="F75" s="71" t="s">
        <v>24</v>
      </c>
      <c r="G75" t="s">
        <v>225</v>
      </c>
      <c r="H75" t="s">
        <v>195</v>
      </c>
      <c r="I75" cm="1">
        <f t="array" ref="I75">_xlfn.XLOOKUP(1,('Clean Data'!$A$1:$A$1893='Core data'!A75)*('Clean Data'!$D$1:$D$1893='Core data'!D75),'Clean Data'!$E$1:$E$1893,,0)</f>
        <v>0</v>
      </c>
    </row>
    <row r="76" spans="1:9">
      <c r="A76">
        <v>11</v>
      </c>
      <c r="B76" t="s">
        <v>175</v>
      </c>
      <c r="C76" t="s">
        <v>24</v>
      </c>
      <c r="D76" t="s">
        <v>8</v>
      </c>
      <c r="E76" t="s">
        <v>162</v>
      </c>
      <c r="F76" t="s">
        <v>24</v>
      </c>
      <c r="G76" t="s">
        <v>24</v>
      </c>
      <c r="H76" t="s">
        <v>194</v>
      </c>
      <c r="I76" cm="1">
        <f t="array" ref="I76">_xlfn.XLOOKUP(1,('Clean Data'!$A$1:$A$1893='Core data'!A76)*('Clean Data'!$D$1:$D$1893='Core data'!D76),'Clean Data'!$E$1:$E$1893,,0)</f>
        <v>0</v>
      </c>
    </row>
    <row r="77" spans="1:9" hidden="1">
      <c r="A77">
        <v>12</v>
      </c>
      <c r="B77" t="s">
        <v>176</v>
      </c>
      <c r="C77" t="s">
        <v>24</v>
      </c>
      <c r="D77" t="s">
        <v>8</v>
      </c>
      <c r="E77" s="70" t="s">
        <v>164</v>
      </c>
      <c r="F77" s="70" t="s">
        <v>24</v>
      </c>
      <c r="G77" t="s">
        <v>226</v>
      </c>
      <c r="H77" t="s">
        <v>196</v>
      </c>
      <c r="I77" cm="1">
        <f t="array" ref="I77">_xlfn.XLOOKUP(1,('Clean Data'!$A$1:$A$1893='Core data'!A77)*('Clean Data'!$D$1:$D$1893='Core data'!D77),'Clean Data'!$E$1:$E$1893,,0)</f>
        <v>0</v>
      </c>
    </row>
    <row r="78" spans="1:9" hidden="1">
      <c r="A78">
        <v>12</v>
      </c>
      <c r="B78" t="s">
        <v>176</v>
      </c>
      <c r="C78" t="s">
        <v>24</v>
      </c>
      <c r="D78" t="s">
        <v>8</v>
      </c>
      <c r="E78" s="71" t="s">
        <v>163</v>
      </c>
      <c r="F78" s="71" t="s">
        <v>24</v>
      </c>
      <c r="G78" t="s">
        <v>225</v>
      </c>
      <c r="H78" t="s">
        <v>195</v>
      </c>
      <c r="I78" cm="1">
        <f t="array" ref="I78">_xlfn.XLOOKUP(1,('Clean Data'!$A$1:$A$1893='Core data'!A78)*('Clean Data'!$D$1:$D$1893='Core data'!D78),'Clean Data'!$E$1:$E$1893,,0)</f>
        <v>0</v>
      </c>
    </row>
    <row r="79" spans="1:9" hidden="1">
      <c r="A79">
        <v>12</v>
      </c>
      <c r="B79" t="s">
        <v>176</v>
      </c>
      <c r="C79" t="s">
        <v>24</v>
      </c>
      <c r="D79" t="s">
        <v>8</v>
      </c>
      <c r="E79" t="s">
        <v>162</v>
      </c>
      <c r="F79" t="s">
        <v>24</v>
      </c>
      <c r="G79" t="s">
        <v>24</v>
      </c>
      <c r="H79" t="s">
        <v>194</v>
      </c>
      <c r="I79" cm="1">
        <f t="array" ref="I79">_xlfn.XLOOKUP(1,('Clean Data'!$A$1:$A$1893='Core data'!A79)*('Clean Data'!$D$1:$D$1893='Core data'!D79),'Clean Data'!$E$1:$E$1893,,0)</f>
        <v>0</v>
      </c>
    </row>
    <row r="80" spans="1:9" hidden="1">
      <c r="A80">
        <v>13</v>
      </c>
      <c r="B80" t="s">
        <v>177</v>
      </c>
      <c r="C80" t="s">
        <v>24</v>
      </c>
      <c r="D80" t="s">
        <v>8</v>
      </c>
      <c r="E80" s="70" t="s">
        <v>164</v>
      </c>
      <c r="F80" s="70" t="s">
        <v>24</v>
      </c>
      <c r="G80" t="s">
        <v>226</v>
      </c>
      <c r="H80" t="s">
        <v>196</v>
      </c>
      <c r="I80" cm="1">
        <f t="array" ref="I80">_xlfn.XLOOKUP(1,('Clean Data'!$A$1:$A$1893='Core data'!A80)*('Clean Data'!$D$1:$D$1893='Core data'!D80),'Clean Data'!$E$1:$E$1893,,0)</f>
        <v>1</v>
      </c>
    </row>
    <row r="81" spans="1:9" hidden="1">
      <c r="A81">
        <v>13</v>
      </c>
      <c r="B81" t="s">
        <v>177</v>
      </c>
      <c r="C81" t="s">
        <v>24</v>
      </c>
      <c r="D81" t="s">
        <v>8</v>
      </c>
      <c r="E81" s="71" t="s">
        <v>163</v>
      </c>
      <c r="F81" s="71" t="s">
        <v>24</v>
      </c>
      <c r="G81" t="s">
        <v>225</v>
      </c>
      <c r="H81" t="s">
        <v>195</v>
      </c>
      <c r="I81" cm="1">
        <f t="array" ref="I81">_xlfn.XLOOKUP(1,('Clean Data'!$A$1:$A$1893='Core data'!A81)*('Clean Data'!$D$1:$D$1893='Core data'!D81),'Clean Data'!$E$1:$E$1893,,0)</f>
        <v>1</v>
      </c>
    </row>
    <row r="82" spans="1:9" hidden="1">
      <c r="A82">
        <v>13</v>
      </c>
      <c r="B82" t="s">
        <v>177</v>
      </c>
      <c r="C82" t="s">
        <v>24</v>
      </c>
      <c r="D82" t="s">
        <v>8</v>
      </c>
      <c r="E82" t="s">
        <v>162</v>
      </c>
      <c r="F82" t="s">
        <v>24</v>
      </c>
      <c r="G82" t="s">
        <v>24</v>
      </c>
      <c r="H82" t="s">
        <v>194</v>
      </c>
      <c r="I82" cm="1">
        <f t="array" ref="I82">_xlfn.XLOOKUP(1,('Clean Data'!$A$1:$A$1893='Core data'!A82)*('Clean Data'!$D$1:$D$1893='Core data'!D82),'Clean Data'!$E$1:$E$1893,,0)</f>
        <v>1</v>
      </c>
    </row>
    <row r="83" spans="1:9">
      <c r="A83">
        <v>14</v>
      </c>
      <c r="B83" t="s">
        <v>178</v>
      </c>
      <c r="C83" t="s">
        <v>24</v>
      </c>
      <c r="D83" t="s">
        <v>8</v>
      </c>
      <c r="E83" s="70" t="s">
        <v>164</v>
      </c>
      <c r="F83" s="70" t="s">
        <v>24</v>
      </c>
      <c r="G83" t="s">
        <v>226</v>
      </c>
      <c r="H83" t="s">
        <v>196</v>
      </c>
      <c r="I83" cm="1">
        <f t="array" ref="I83">_xlfn.XLOOKUP(1,('Clean Data'!$A$1:$A$1893='Core data'!A83)*('Clean Data'!$D$1:$D$1893='Core data'!D83),'Clean Data'!$E$1:$E$1893,,0)</f>
        <v>0</v>
      </c>
    </row>
    <row r="84" spans="1:9">
      <c r="A84">
        <v>14</v>
      </c>
      <c r="B84" t="s">
        <v>178</v>
      </c>
      <c r="C84" t="s">
        <v>24</v>
      </c>
      <c r="D84" t="s">
        <v>8</v>
      </c>
      <c r="E84" s="71" t="s">
        <v>163</v>
      </c>
      <c r="F84" s="71" t="s">
        <v>24</v>
      </c>
      <c r="G84" t="s">
        <v>225</v>
      </c>
      <c r="H84" t="s">
        <v>195</v>
      </c>
      <c r="I84" cm="1">
        <f t="array" ref="I84">_xlfn.XLOOKUP(1,('Clean Data'!$A$1:$A$1893='Core data'!A84)*('Clean Data'!$D$1:$D$1893='Core data'!D84),'Clean Data'!$E$1:$E$1893,,0)</f>
        <v>0</v>
      </c>
    </row>
    <row r="85" spans="1:9">
      <c r="A85">
        <v>14</v>
      </c>
      <c r="B85" t="s">
        <v>178</v>
      </c>
      <c r="C85" t="s">
        <v>24</v>
      </c>
      <c r="D85" t="s">
        <v>8</v>
      </c>
      <c r="E85" t="s">
        <v>162</v>
      </c>
      <c r="F85" t="s">
        <v>24</v>
      </c>
      <c r="G85" t="s">
        <v>24</v>
      </c>
      <c r="H85" t="s">
        <v>194</v>
      </c>
      <c r="I85" cm="1">
        <f t="array" ref="I85">_xlfn.XLOOKUP(1,('Clean Data'!$A$1:$A$1893='Core data'!A85)*('Clean Data'!$D$1:$D$1893='Core data'!D85),'Clean Data'!$E$1:$E$1893,,0)</f>
        <v>0</v>
      </c>
    </row>
    <row r="86" spans="1:9" hidden="1">
      <c r="A86">
        <v>15</v>
      </c>
      <c r="B86" t="s">
        <v>179</v>
      </c>
      <c r="C86" t="s">
        <v>24</v>
      </c>
      <c r="D86" t="s">
        <v>8</v>
      </c>
      <c r="E86" s="70" t="s">
        <v>164</v>
      </c>
      <c r="F86" s="70" t="s">
        <v>24</v>
      </c>
      <c r="G86" t="s">
        <v>226</v>
      </c>
      <c r="H86" t="s">
        <v>196</v>
      </c>
      <c r="I86" cm="1">
        <f t="array" ref="I86">_xlfn.XLOOKUP(1,('Clean Data'!$A$1:$A$1893='Core data'!A86)*('Clean Data'!$D$1:$D$1893='Core data'!D86),'Clean Data'!$E$1:$E$1893,,0)</f>
        <v>0</v>
      </c>
    </row>
    <row r="87" spans="1:9" hidden="1">
      <c r="A87">
        <v>15</v>
      </c>
      <c r="B87" t="s">
        <v>179</v>
      </c>
      <c r="C87" t="s">
        <v>24</v>
      </c>
      <c r="D87" t="s">
        <v>8</v>
      </c>
      <c r="E87" s="71" t="s">
        <v>163</v>
      </c>
      <c r="F87" s="71" t="s">
        <v>24</v>
      </c>
      <c r="G87" t="s">
        <v>225</v>
      </c>
      <c r="H87" t="s">
        <v>195</v>
      </c>
      <c r="I87" cm="1">
        <f t="array" ref="I87">_xlfn.XLOOKUP(1,('Clean Data'!$A$1:$A$1893='Core data'!A87)*('Clean Data'!$D$1:$D$1893='Core data'!D87),'Clean Data'!$E$1:$E$1893,,0)</f>
        <v>0</v>
      </c>
    </row>
    <row r="88" spans="1:9" hidden="1">
      <c r="A88">
        <v>15</v>
      </c>
      <c r="B88" t="s">
        <v>179</v>
      </c>
      <c r="C88" t="s">
        <v>24</v>
      </c>
      <c r="D88" t="s">
        <v>8</v>
      </c>
      <c r="E88" t="s">
        <v>162</v>
      </c>
      <c r="F88" t="s">
        <v>24</v>
      </c>
      <c r="G88" t="s">
        <v>24</v>
      </c>
      <c r="H88" t="s">
        <v>194</v>
      </c>
      <c r="I88" cm="1">
        <f t="array" ref="I88">_xlfn.XLOOKUP(1,('Clean Data'!$A$1:$A$1893='Core data'!A88)*('Clean Data'!$D$1:$D$1893='Core data'!D88),'Clean Data'!$E$1:$E$1893,,0)</f>
        <v>0</v>
      </c>
    </row>
    <row r="89" spans="1:9" hidden="1">
      <c r="A89">
        <v>16</v>
      </c>
      <c r="B89" t="s">
        <v>180</v>
      </c>
      <c r="C89" t="s">
        <v>24</v>
      </c>
      <c r="D89" t="s">
        <v>8</v>
      </c>
      <c r="E89" s="70" t="s">
        <v>164</v>
      </c>
      <c r="F89" s="70" t="s">
        <v>24</v>
      </c>
      <c r="G89" t="s">
        <v>226</v>
      </c>
      <c r="H89" t="s">
        <v>196</v>
      </c>
      <c r="I89" cm="1">
        <f t="array" ref="I89">_xlfn.XLOOKUP(1,('Clean Data'!$A$1:$A$1893='Core data'!A89)*('Clean Data'!$D$1:$D$1893='Core data'!D89),'Clean Data'!$E$1:$E$1893,,0)</f>
        <v>0</v>
      </c>
    </row>
    <row r="90" spans="1:9" hidden="1">
      <c r="A90">
        <v>16</v>
      </c>
      <c r="B90" t="s">
        <v>180</v>
      </c>
      <c r="C90" t="s">
        <v>24</v>
      </c>
      <c r="D90" t="s">
        <v>8</v>
      </c>
      <c r="E90" s="71" t="s">
        <v>163</v>
      </c>
      <c r="F90" s="71" t="s">
        <v>24</v>
      </c>
      <c r="G90" t="s">
        <v>225</v>
      </c>
      <c r="H90" t="s">
        <v>195</v>
      </c>
      <c r="I90" cm="1">
        <f t="array" ref="I90">_xlfn.XLOOKUP(1,('Clean Data'!$A$1:$A$1893='Core data'!A90)*('Clean Data'!$D$1:$D$1893='Core data'!D90),'Clean Data'!$E$1:$E$1893,,0)</f>
        <v>0</v>
      </c>
    </row>
    <row r="91" spans="1:9" hidden="1">
      <c r="A91">
        <v>16</v>
      </c>
      <c r="B91" t="s">
        <v>180</v>
      </c>
      <c r="C91" t="s">
        <v>24</v>
      </c>
      <c r="D91" t="s">
        <v>8</v>
      </c>
      <c r="E91" t="s">
        <v>162</v>
      </c>
      <c r="F91" t="s">
        <v>24</v>
      </c>
      <c r="G91" t="s">
        <v>24</v>
      </c>
      <c r="H91" t="s">
        <v>194</v>
      </c>
      <c r="I91" cm="1">
        <f t="array" ref="I91">_xlfn.XLOOKUP(1,('Clean Data'!$A$1:$A$1893='Core data'!A91)*('Clean Data'!$D$1:$D$1893='Core data'!D91),'Clean Data'!$E$1:$E$1893,,0)</f>
        <v>0</v>
      </c>
    </row>
    <row r="92" spans="1:9" hidden="1">
      <c r="A92">
        <v>1</v>
      </c>
      <c r="B92" t="s">
        <v>166</v>
      </c>
      <c r="C92" t="s">
        <v>24</v>
      </c>
      <c r="D92" t="s">
        <v>9</v>
      </c>
      <c r="E92" s="70" t="s">
        <v>164</v>
      </c>
      <c r="F92" s="70" t="s">
        <v>24</v>
      </c>
      <c r="G92" t="s">
        <v>226</v>
      </c>
      <c r="H92" t="s">
        <v>199</v>
      </c>
      <c r="I92" cm="1">
        <f t="array" ref="I92">_xlfn.XLOOKUP(1,('Clean Data'!$A$1:$A$1893='Core data'!A92)*('Clean Data'!$D$1:$D$1893='Core data'!D92),'Clean Data'!$E$1:$E$1893,,0)</f>
        <v>0</v>
      </c>
    </row>
    <row r="93" spans="1:9" hidden="1">
      <c r="A93">
        <v>1</v>
      </c>
      <c r="B93" t="s">
        <v>166</v>
      </c>
      <c r="C93" t="s">
        <v>24</v>
      </c>
      <c r="D93" t="s">
        <v>9</v>
      </c>
      <c r="E93" s="71" t="s">
        <v>163</v>
      </c>
      <c r="F93" s="71" t="s">
        <v>24</v>
      </c>
      <c r="G93" t="s">
        <v>225</v>
      </c>
      <c r="H93" t="s">
        <v>198</v>
      </c>
      <c r="I93" cm="1">
        <f t="array" ref="I93">_xlfn.XLOOKUP(1,('Clean Data'!$A$1:$A$1893='Core data'!A93)*('Clean Data'!$D$1:$D$1893='Core data'!D93),'Clean Data'!$E$1:$E$1893,,0)</f>
        <v>0</v>
      </c>
    </row>
    <row r="94" spans="1:9" hidden="1">
      <c r="A94">
        <v>1</v>
      </c>
      <c r="B94" t="s">
        <v>166</v>
      </c>
      <c r="C94" t="s">
        <v>24</v>
      </c>
      <c r="D94" t="s">
        <v>9</v>
      </c>
      <c r="E94" t="s">
        <v>162</v>
      </c>
      <c r="F94" t="s">
        <v>24</v>
      </c>
      <c r="G94" t="s">
        <v>24</v>
      </c>
      <c r="H94" t="s">
        <v>197</v>
      </c>
      <c r="I94" cm="1">
        <f t="array" ref="I94">_xlfn.XLOOKUP(1,('Clean Data'!$A$1:$A$1893='Core data'!A94)*('Clean Data'!$D$1:$D$1893='Core data'!D94),'Clean Data'!$E$1:$E$1893,,0)</f>
        <v>0</v>
      </c>
    </row>
    <row r="95" spans="1:9" hidden="1">
      <c r="A95">
        <v>2</v>
      </c>
      <c r="B95" t="s">
        <v>167</v>
      </c>
      <c r="C95" t="s">
        <v>24</v>
      </c>
      <c r="D95" t="s">
        <v>9</v>
      </c>
      <c r="E95" s="70" t="s">
        <v>164</v>
      </c>
      <c r="F95" s="70" t="s">
        <v>24</v>
      </c>
      <c r="G95" t="s">
        <v>226</v>
      </c>
      <c r="H95" t="s">
        <v>199</v>
      </c>
      <c r="I95" cm="1">
        <f t="array" ref="I95">_xlfn.XLOOKUP(1,('Clean Data'!$A$1:$A$1893='Core data'!A95)*('Clean Data'!$D$1:$D$1893='Core data'!D95),'Clean Data'!$E$1:$E$1893,,0)</f>
        <v>0</v>
      </c>
    </row>
    <row r="96" spans="1:9" hidden="1">
      <c r="A96">
        <v>2</v>
      </c>
      <c r="B96" t="s">
        <v>167</v>
      </c>
      <c r="C96" t="s">
        <v>24</v>
      </c>
      <c r="D96" t="s">
        <v>9</v>
      </c>
      <c r="E96" s="71" t="s">
        <v>163</v>
      </c>
      <c r="F96" s="71" t="s">
        <v>24</v>
      </c>
      <c r="G96" t="s">
        <v>225</v>
      </c>
      <c r="H96" t="s">
        <v>198</v>
      </c>
      <c r="I96" cm="1">
        <f t="array" ref="I96">_xlfn.XLOOKUP(1,('Clean Data'!$A$1:$A$1893='Core data'!A96)*('Clean Data'!$D$1:$D$1893='Core data'!D96),'Clean Data'!$E$1:$E$1893,,0)</f>
        <v>0</v>
      </c>
    </row>
    <row r="97" spans="1:9" hidden="1">
      <c r="A97">
        <v>2</v>
      </c>
      <c r="B97" t="s">
        <v>167</v>
      </c>
      <c r="C97" t="s">
        <v>24</v>
      </c>
      <c r="D97" t="s">
        <v>9</v>
      </c>
      <c r="E97" t="s">
        <v>162</v>
      </c>
      <c r="F97" t="s">
        <v>24</v>
      </c>
      <c r="G97" t="s">
        <v>24</v>
      </c>
      <c r="H97" t="s">
        <v>197</v>
      </c>
      <c r="I97" cm="1">
        <f t="array" ref="I97">_xlfn.XLOOKUP(1,('Clean Data'!$A$1:$A$1893='Core data'!A97)*('Clean Data'!$D$1:$D$1893='Core data'!D97),'Clean Data'!$E$1:$E$1893,,0)</f>
        <v>0</v>
      </c>
    </row>
    <row r="98" spans="1:9" hidden="1">
      <c r="A98">
        <v>4</v>
      </c>
      <c r="B98" t="s">
        <v>444</v>
      </c>
      <c r="C98" t="s">
        <v>24</v>
      </c>
      <c r="D98" t="s">
        <v>9</v>
      </c>
      <c r="E98" s="70" t="s">
        <v>164</v>
      </c>
      <c r="F98" s="70" t="s">
        <v>24</v>
      </c>
      <c r="G98" t="s">
        <v>226</v>
      </c>
      <c r="H98" t="s">
        <v>199</v>
      </c>
      <c r="I98" cm="1">
        <f t="array" ref="I98">_xlfn.XLOOKUP(1,('Clean Data'!$A$1:$A$1893='Core data'!A98)*('Clean Data'!$D$1:$D$1893='Core data'!D98),'Clean Data'!$E$1:$E$1893,,0)</f>
        <v>0</v>
      </c>
    </row>
    <row r="99" spans="1:9" hidden="1">
      <c r="A99">
        <v>4</v>
      </c>
      <c r="B99" t="s">
        <v>444</v>
      </c>
      <c r="C99" t="s">
        <v>24</v>
      </c>
      <c r="D99" t="s">
        <v>9</v>
      </c>
      <c r="E99" s="71" t="s">
        <v>163</v>
      </c>
      <c r="F99" s="71" t="s">
        <v>24</v>
      </c>
      <c r="G99" t="s">
        <v>225</v>
      </c>
      <c r="H99" t="s">
        <v>198</v>
      </c>
      <c r="I99" cm="1">
        <f t="array" ref="I99">_xlfn.XLOOKUP(1,('Clean Data'!$A$1:$A$1893='Core data'!A99)*('Clean Data'!$D$1:$D$1893='Core data'!D99),'Clean Data'!$E$1:$E$1893,,0)</f>
        <v>0</v>
      </c>
    </row>
    <row r="100" spans="1:9" hidden="1">
      <c r="A100">
        <v>4</v>
      </c>
      <c r="B100" t="s">
        <v>444</v>
      </c>
      <c r="C100" t="s">
        <v>24</v>
      </c>
      <c r="D100" t="s">
        <v>9</v>
      </c>
      <c r="E100" t="s">
        <v>162</v>
      </c>
      <c r="F100" t="s">
        <v>24</v>
      </c>
      <c r="G100" t="s">
        <v>24</v>
      </c>
      <c r="H100" t="s">
        <v>197</v>
      </c>
      <c r="I100" cm="1">
        <f t="array" ref="I100">_xlfn.XLOOKUP(1,('Clean Data'!$A$1:$A$1893='Core data'!A100)*('Clean Data'!$D$1:$D$1893='Core data'!D100),'Clean Data'!$E$1:$E$1893,,0)</f>
        <v>0</v>
      </c>
    </row>
    <row r="101" spans="1:9" hidden="1">
      <c r="A101">
        <v>5</v>
      </c>
      <c r="B101" t="s">
        <v>169</v>
      </c>
      <c r="C101" t="s">
        <v>24</v>
      </c>
      <c r="D101" t="s">
        <v>9</v>
      </c>
      <c r="E101" s="70" t="s">
        <v>164</v>
      </c>
      <c r="F101" s="70" t="s">
        <v>24</v>
      </c>
      <c r="G101" t="s">
        <v>226</v>
      </c>
      <c r="H101" t="s">
        <v>199</v>
      </c>
      <c r="I101" cm="1">
        <f t="array" ref="I101">_xlfn.XLOOKUP(1,('Clean Data'!$A$1:$A$1893='Core data'!A101)*('Clean Data'!$D$1:$D$1893='Core data'!D101),'Clean Data'!$E$1:$E$1893,,0)</f>
        <v>0</v>
      </c>
    </row>
    <row r="102" spans="1:9" hidden="1">
      <c r="A102">
        <v>5</v>
      </c>
      <c r="B102" t="s">
        <v>169</v>
      </c>
      <c r="C102" t="s">
        <v>24</v>
      </c>
      <c r="D102" t="s">
        <v>9</v>
      </c>
      <c r="E102" s="71" t="s">
        <v>163</v>
      </c>
      <c r="F102" s="71" t="s">
        <v>24</v>
      </c>
      <c r="G102" t="s">
        <v>225</v>
      </c>
      <c r="H102" t="s">
        <v>198</v>
      </c>
      <c r="I102" cm="1">
        <f t="array" ref="I102">_xlfn.XLOOKUP(1,('Clean Data'!$A$1:$A$1893='Core data'!A102)*('Clean Data'!$D$1:$D$1893='Core data'!D102),'Clean Data'!$E$1:$E$1893,,0)</f>
        <v>0</v>
      </c>
    </row>
    <row r="103" spans="1:9" hidden="1">
      <c r="A103">
        <v>5</v>
      </c>
      <c r="B103" t="s">
        <v>169</v>
      </c>
      <c r="C103" t="s">
        <v>24</v>
      </c>
      <c r="D103" t="s">
        <v>9</v>
      </c>
      <c r="E103" t="s">
        <v>162</v>
      </c>
      <c r="F103" t="s">
        <v>24</v>
      </c>
      <c r="G103" t="s">
        <v>24</v>
      </c>
      <c r="H103" t="s">
        <v>197</v>
      </c>
      <c r="I103" cm="1">
        <f t="array" ref="I103">_xlfn.XLOOKUP(1,('Clean Data'!$A$1:$A$1893='Core data'!A103)*('Clean Data'!$D$1:$D$1893='Core data'!D103),'Clean Data'!$E$1:$E$1893,,0)</f>
        <v>0</v>
      </c>
    </row>
    <row r="104" spans="1:9" hidden="1">
      <c r="A104">
        <v>6</v>
      </c>
      <c r="B104" t="s">
        <v>170</v>
      </c>
      <c r="C104" t="s">
        <v>24</v>
      </c>
      <c r="D104" t="s">
        <v>9</v>
      </c>
      <c r="E104" s="70" t="s">
        <v>164</v>
      </c>
      <c r="F104" s="70" t="s">
        <v>24</v>
      </c>
      <c r="G104" t="s">
        <v>226</v>
      </c>
      <c r="H104" t="s">
        <v>199</v>
      </c>
      <c r="I104" cm="1">
        <f t="array" ref="I104">_xlfn.XLOOKUP(1,('Clean Data'!$A$1:$A$1893='Core data'!A104)*('Clean Data'!$D$1:$D$1893='Core data'!D104),'Clean Data'!$E$1:$E$1893,,0)</f>
        <v>1</v>
      </c>
    </row>
    <row r="105" spans="1:9" hidden="1">
      <c r="A105">
        <v>6</v>
      </c>
      <c r="B105" t="s">
        <v>170</v>
      </c>
      <c r="C105" t="s">
        <v>24</v>
      </c>
      <c r="D105" t="s">
        <v>9</v>
      </c>
      <c r="E105" s="71" t="s">
        <v>163</v>
      </c>
      <c r="F105" s="71" t="s">
        <v>24</v>
      </c>
      <c r="G105" t="s">
        <v>225</v>
      </c>
      <c r="H105" t="s">
        <v>198</v>
      </c>
      <c r="I105" cm="1">
        <f t="array" ref="I105">_xlfn.XLOOKUP(1,('Clean Data'!$A$1:$A$1893='Core data'!A105)*('Clean Data'!$D$1:$D$1893='Core data'!D105),'Clean Data'!$E$1:$E$1893,,0)</f>
        <v>1</v>
      </c>
    </row>
    <row r="106" spans="1:9" hidden="1">
      <c r="A106">
        <v>6</v>
      </c>
      <c r="B106" t="s">
        <v>170</v>
      </c>
      <c r="C106" t="s">
        <v>24</v>
      </c>
      <c r="D106" t="s">
        <v>9</v>
      </c>
      <c r="E106" t="s">
        <v>162</v>
      </c>
      <c r="F106" t="s">
        <v>24</v>
      </c>
      <c r="G106" t="s">
        <v>24</v>
      </c>
      <c r="H106" t="s">
        <v>197</v>
      </c>
      <c r="I106" cm="1">
        <f t="array" ref="I106">_xlfn.XLOOKUP(1,('Clean Data'!$A$1:$A$1893='Core data'!A106)*('Clean Data'!$D$1:$D$1893='Core data'!D106),'Clean Data'!$E$1:$E$1893,,0)</f>
        <v>1</v>
      </c>
    </row>
    <row r="107" spans="1:9" hidden="1">
      <c r="A107">
        <v>7</v>
      </c>
      <c r="B107" t="s">
        <v>171</v>
      </c>
      <c r="C107" t="s">
        <v>24</v>
      </c>
      <c r="D107" t="s">
        <v>9</v>
      </c>
      <c r="E107" s="70" t="s">
        <v>164</v>
      </c>
      <c r="F107" s="70" t="s">
        <v>24</v>
      </c>
      <c r="G107" t="s">
        <v>226</v>
      </c>
      <c r="H107" t="s">
        <v>199</v>
      </c>
      <c r="I107" cm="1">
        <f t="array" ref="I107">_xlfn.XLOOKUP(1,('Clean Data'!$A$1:$A$1893='Core data'!A107)*('Clean Data'!$D$1:$D$1893='Core data'!D107),'Clean Data'!$E$1:$E$1893,,0)</f>
        <v>0</v>
      </c>
    </row>
    <row r="108" spans="1:9" hidden="1">
      <c r="A108">
        <v>7</v>
      </c>
      <c r="B108" t="s">
        <v>171</v>
      </c>
      <c r="C108" t="s">
        <v>24</v>
      </c>
      <c r="D108" t="s">
        <v>9</v>
      </c>
      <c r="E108" s="71" t="s">
        <v>163</v>
      </c>
      <c r="F108" s="71" t="s">
        <v>24</v>
      </c>
      <c r="G108" t="s">
        <v>225</v>
      </c>
      <c r="H108" t="s">
        <v>198</v>
      </c>
      <c r="I108" cm="1">
        <f t="array" ref="I108">_xlfn.XLOOKUP(1,('Clean Data'!$A$1:$A$1893='Core data'!A108)*('Clean Data'!$D$1:$D$1893='Core data'!D108),'Clean Data'!$E$1:$E$1893,,0)</f>
        <v>0</v>
      </c>
    </row>
    <row r="109" spans="1:9" hidden="1">
      <c r="A109">
        <v>7</v>
      </c>
      <c r="B109" t="s">
        <v>171</v>
      </c>
      <c r="C109" t="s">
        <v>24</v>
      </c>
      <c r="D109" t="s">
        <v>9</v>
      </c>
      <c r="E109" t="s">
        <v>162</v>
      </c>
      <c r="F109" t="s">
        <v>24</v>
      </c>
      <c r="G109" t="s">
        <v>24</v>
      </c>
      <c r="H109" t="s">
        <v>197</v>
      </c>
      <c r="I109" cm="1">
        <f t="array" ref="I109">_xlfn.XLOOKUP(1,('Clean Data'!$A$1:$A$1893='Core data'!A109)*('Clean Data'!$D$1:$D$1893='Core data'!D109),'Clean Data'!$E$1:$E$1893,,0)</f>
        <v>0</v>
      </c>
    </row>
    <row r="110" spans="1:9" hidden="1">
      <c r="A110">
        <v>8</v>
      </c>
      <c r="B110" t="s">
        <v>172</v>
      </c>
      <c r="C110" t="s">
        <v>24</v>
      </c>
      <c r="D110" t="s">
        <v>9</v>
      </c>
      <c r="E110" s="70" t="s">
        <v>164</v>
      </c>
      <c r="F110" s="70" t="s">
        <v>24</v>
      </c>
      <c r="G110" t="s">
        <v>226</v>
      </c>
      <c r="H110" t="s">
        <v>199</v>
      </c>
      <c r="I110" cm="1">
        <f t="array" ref="I110">_xlfn.XLOOKUP(1,('Clean Data'!$A$1:$A$1893='Core data'!A110)*('Clean Data'!$D$1:$D$1893='Core data'!D110),'Clean Data'!$E$1:$E$1893,,0)</f>
        <v>0</v>
      </c>
    </row>
    <row r="111" spans="1:9" hidden="1">
      <c r="A111">
        <v>8</v>
      </c>
      <c r="B111" t="s">
        <v>172</v>
      </c>
      <c r="C111" t="s">
        <v>24</v>
      </c>
      <c r="D111" t="s">
        <v>9</v>
      </c>
      <c r="E111" s="71" t="s">
        <v>163</v>
      </c>
      <c r="F111" s="71" t="s">
        <v>24</v>
      </c>
      <c r="G111" t="s">
        <v>225</v>
      </c>
      <c r="H111" t="s">
        <v>198</v>
      </c>
      <c r="I111" cm="1">
        <f t="array" ref="I111">_xlfn.XLOOKUP(1,('Clean Data'!$A$1:$A$1893='Core data'!A111)*('Clean Data'!$D$1:$D$1893='Core data'!D111),'Clean Data'!$E$1:$E$1893,,0)</f>
        <v>0</v>
      </c>
    </row>
    <row r="112" spans="1:9" hidden="1">
      <c r="A112">
        <v>8</v>
      </c>
      <c r="B112" t="s">
        <v>172</v>
      </c>
      <c r="C112" t="s">
        <v>24</v>
      </c>
      <c r="D112" t="s">
        <v>9</v>
      </c>
      <c r="E112" t="s">
        <v>162</v>
      </c>
      <c r="F112" t="s">
        <v>24</v>
      </c>
      <c r="G112" t="s">
        <v>24</v>
      </c>
      <c r="H112" t="s">
        <v>197</v>
      </c>
      <c r="I112" cm="1">
        <f t="array" ref="I112">_xlfn.XLOOKUP(1,('Clean Data'!$A$1:$A$1893='Core data'!A112)*('Clean Data'!$D$1:$D$1893='Core data'!D112),'Clean Data'!$E$1:$E$1893,,0)</f>
        <v>0</v>
      </c>
    </row>
    <row r="113" spans="1:9" hidden="1">
      <c r="A113">
        <v>9</v>
      </c>
      <c r="B113" t="s">
        <v>173</v>
      </c>
      <c r="C113" t="s">
        <v>24</v>
      </c>
      <c r="D113" t="s">
        <v>9</v>
      </c>
      <c r="E113" s="70" t="s">
        <v>164</v>
      </c>
      <c r="F113" s="70" t="s">
        <v>24</v>
      </c>
      <c r="G113" t="s">
        <v>226</v>
      </c>
      <c r="H113" t="s">
        <v>199</v>
      </c>
      <c r="I113" cm="1">
        <f t="array" ref="I113">_xlfn.XLOOKUP(1,('Clean Data'!$A$1:$A$1893='Core data'!A113)*('Clean Data'!$D$1:$D$1893='Core data'!D113),'Clean Data'!$E$1:$E$1893,,0)</f>
        <v>1</v>
      </c>
    </row>
    <row r="114" spans="1:9" hidden="1">
      <c r="A114">
        <v>9</v>
      </c>
      <c r="B114" t="s">
        <v>173</v>
      </c>
      <c r="C114" t="s">
        <v>24</v>
      </c>
      <c r="D114" t="s">
        <v>9</v>
      </c>
      <c r="E114" s="71" t="s">
        <v>163</v>
      </c>
      <c r="F114" s="71" t="s">
        <v>24</v>
      </c>
      <c r="G114" t="s">
        <v>225</v>
      </c>
      <c r="H114" t="s">
        <v>198</v>
      </c>
      <c r="I114" cm="1">
        <f t="array" ref="I114">_xlfn.XLOOKUP(1,('Clean Data'!$A$1:$A$1893='Core data'!A114)*('Clean Data'!$D$1:$D$1893='Core data'!D114),'Clean Data'!$E$1:$E$1893,,0)</f>
        <v>1</v>
      </c>
    </row>
    <row r="115" spans="1:9" hidden="1">
      <c r="A115">
        <v>9</v>
      </c>
      <c r="B115" t="s">
        <v>173</v>
      </c>
      <c r="C115" t="s">
        <v>24</v>
      </c>
      <c r="D115" t="s">
        <v>9</v>
      </c>
      <c r="E115" t="s">
        <v>162</v>
      </c>
      <c r="F115" t="s">
        <v>24</v>
      </c>
      <c r="G115" t="s">
        <v>24</v>
      </c>
      <c r="H115" t="s">
        <v>197</v>
      </c>
      <c r="I115" cm="1">
        <f t="array" ref="I115">_xlfn.XLOOKUP(1,('Clean Data'!$A$1:$A$1893='Core data'!A115)*('Clean Data'!$D$1:$D$1893='Core data'!D115),'Clean Data'!$E$1:$E$1893,,0)</f>
        <v>1</v>
      </c>
    </row>
    <row r="116" spans="1:9" hidden="1">
      <c r="A116">
        <v>10</v>
      </c>
      <c r="B116" t="s">
        <v>174</v>
      </c>
      <c r="C116" t="s">
        <v>24</v>
      </c>
      <c r="D116" t="s">
        <v>9</v>
      </c>
      <c r="E116" s="70" t="s">
        <v>164</v>
      </c>
      <c r="F116" s="70" t="s">
        <v>24</v>
      </c>
      <c r="G116" t="s">
        <v>226</v>
      </c>
      <c r="H116" t="s">
        <v>199</v>
      </c>
      <c r="I116" cm="1">
        <f t="array" ref="I116">_xlfn.XLOOKUP(1,('Clean Data'!$A$1:$A$1893='Core data'!A116)*('Clean Data'!$D$1:$D$1893='Core data'!D116),'Clean Data'!$E$1:$E$1893,,0)</f>
        <v>0</v>
      </c>
    </row>
    <row r="117" spans="1:9" hidden="1">
      <c r="A117">
        <v>10</v>
      </c>
      <c r="B117" t="s">
        <v>174</v>
      </c>
      <c r="C117" t="s">
        <v>24</v>
      </c>
      <c r="D117" t="s">
        <v>9</v>
      </c>
      <c r="E117" s="71" t="s">
        <v>163</v>
      </c>
      <c r="F117" s="71" t="s">
        <v>24</v>
      </c>
      <c r="G117" t="s">
        <v>225</v>
      </c>
      <c r="H117" t="s">
        <v>198</v>
      </c>
      <c r="I117" cm="1">
        <f t="array" ref="I117">_xlfn.XLOOKUP(1,('Clean Data'!$A$1:$A$1893='Core data'!A117)*('Clean Data'!$D$1:$D$1893='Core data'!D117),'Clean Data'!$E$1:$E$1893,,0)</f>
        <v>0</v>
      </c>
    </row>
    <row r="118" spans="1:9" hidden="1">
      <c r="A118">
        <v>10</v>
      </c>
      <c r="B118" t="s">
        <v>174</v>
      </c>
      <c r="C118" t="s">
        <v>24</v>
      </c>
      <c r="D118" t="s">
        <v>9</v>
      </c>
      <c r="E118" t="s">
        <v>162</v>
      </c>
      <c r="F118" t="s">
        <v>24</v>
      </c>
      <c r="G118" t="s">
        <v>24</v>
      </c>
      <c r="H118" t="s">
        <v>197</v>
      </c>
      <c r="I118" cm="1">
        <f t="array" ref="I118">_xlfn.XLOOKUP(1,('Clean Data'!$A$1:$A$1893='Core data'!A118)*('Clean Data'!$D$1:$D$1893='Core data'!D118),'Clean Data'!$E$1:$E$1893,,0)</f>
        <v>0</v>
      </c>
    </row>
    <row r="119" spans="1:9">
      <c r="A119">
        <v>11</v>
      </c>
      <c r="B119" t="s">
        <v>175</v>
      </c>
      <c r="C119" t="s">
        <v>24</v>
      </c>
      <c r="D119" t="s">
        <v>9</v>
      </c>
      <c r="E119" s="70" t="s">
        <v>164</v>
      </c>
      <c r="F119" s="70" t="s">
        <v>24</v>
      </c>
      <c r="G119" t="s">
        <v>226</v>
      </c>
      <c r="H119" t="s">
        <v>199</v>
      </c>
      <c r="I119" cm="1">
        <f t="array" ref="I119">_xlfn.XLOOKUP(1,('Clean Data'!$A$1:$A$1893='Core data'!A119)*('Clean Data'!$D$1:$D$1893='Core data'!D119),'Clean Data'!$E$1:$E$1893,,0)</f>
        <v>0</v>
      </c>
    </row>
    <row r="120" spans="1:9">
      <c r="A120">
        <v>11</v>
      </c>
      <c r="B120" t="s">
        <v>175</v>
      </c>
      <c r="C120" t="s">
        <v>24</v>
      </c>
      <c r="D120" t="s">
        <v>9</v>
      </c>
      <c r="E120" s="71" t="s">
        <v>163</v>
      </c>
      <c r="F120" s="71" t="s">
        <v>24</v>
      </c>
      <c r="G120" t="s">
        <v>225</v>
      </c>
      <c r="H120" t="s">
        <v>198</v>
      </c>
      <c r="I120" cm="1">
        <f t="array" ref="I120">_xlfn.XLOOKUP(1,('Clean Data'!$A$1:$A$1893='Core data'!A120)*('Clean Data'!$D$1:$D$1893='Core data'!D120),'Clean Data'!$E$1:$E$1893,,0)</f>
        <v>0</v>
      </c>
    </row>
    <row r="121" spans="1:9">
      <c r="A121">
        <v>11</v>
      </c>
      <c r="B121" t="s">
        <v>175</v>
      </c>
      <c r="C121" t="s">
        <v>24</v>
      </c>
      <c r="D121" t="s">
        <v>9</v>
      </c>
      <c r="E121" t="s">
        <v>162</v>
      </c>
      <c r="F121" t="s">
        <v>24</v>
      </c>
      <c r="G121" t="s">
        <v>24</v>
      </c>
      <c r="H121" t="s">
        <v>197</v>
      </c>
      <c r="I121" cm="1">
        <f t="array" ref="I121">_xlfn.XLOOKUP(1,('Clean Data'!$A$1:$A$1893='Core data'!A121)*('Clean Data'!$D$1:$D$1893='Core data'!D121),'Clean Data'!$E$1:$E$1893,,0)</f>
        <v>0</v>
      </c>
    </row>
    <row r="122" spans="1:9" hidden="1">
      <c r="A122">
        <v>12</v>
      </c>
      <c r="B122" t="s">
        <v>176</v>
      </c>
      <c r="C122" t="s">
        <v>24</v>
      </c>
      <c r="D122" t="s">
        <v>9</v>
      </c>
      <c r="E122" s="70" t="s">
        <v>164</v>
      </c>
      <c r="F122" s="70" t="s">
        <v>24</v>
      </c>
      <c r="G122" t="s">
        <v>226</v>
      </c>
      <c r="H122" t="s">
        <v>199</v>
      </c>
      <c r="I122" cm="1">
        <f t="array" ref="I122">_xlfn.XLOOKUP(1,('Clean Data'!$A$1:$A$1893='Core data'!A122)*('Clean Data'!$D$1:$D$1893='Core data'!D122),'Clean Data'!$E$1:$E$1893,,0)</f>
        <v>0</v>
      </c>
    </row>
    <row r="123" spans="1:9" hidden="1">
      <c r="A123">
        <v>12</v>
      </c>
      <c r="B123" t="s">
        <v>176</v>
      </c>
      <c r="C123" t="s">
        <v>24</v>
      </c>
      <c r="D123" t="s">
        <v>9</v>
      </c>
      <c r="E123" s="71" t="s">
        <v>163</v>
      </c>
      <c r="F123" s="71" t="s">
        <v>24</v>
      </c>
      <c r="G123" t="s">
        <v>225</v>
      </c>
      <c r="H123" t="s">
        <v>198</v>
      </c>
      <c r="I123" cm="1">
        <f t="array" ref="I123">_xlfn.XLOOKUP(1,('Clean Data'!$A$1:$A$1893='Core data'!A123)*('Clean Data'!$D$1:$D$1893='Core data'!D123),'Clean Data'!$E$1:$E$1893,,0)</f>
        <v>0</v>
      </c>
    </row>
    <row r="124" spans="1:9" hidden="1">
      <c r="A124">
        <v>12</v>
      </c>
      <c r="B124" t="s">
        <v>176</v>
      </c>
      <c r="C124" t="s">
        <v>24</v>
      </c>
      <c r="D124" t="s">
        <v>9</v>
      </c>
      <c r="E124" t="s">
        <v>162</v>
      </c>
      <c r="F124" t="s">
        <v>24</v>
      </c>
      <c r="G124" t="s">
        <v>24</v>
      </c>
      <c r="H124" t="s">
        <v>197</v>
      </c>
      <c r="I124" cm="1">
        <f t="array" ref="I124">_xlfn.XLOOKUP(1,('Clean Data'!$A$1:$A$1893='Core data'!A124)*('Clean Data'!$D$1:$D$1893='Core data'!D124),'Clean Data'!$E$1:$E$1893,,0)</f>
        <v>0</v>
      </c>
    </row>
    <row r="125" spans="1:9" hidden="1">
      <c r="A125">
        <v>13</v>
      </c>
      <c r="B125" t="s">
        <v>177</v>
      </c>
      <c r="C125" t="s">
        <v>24</v>
      </c>
      <c r="D125" t="s">
        <v>9</v>
      </c>
      <c r="E125" s="70" t="s">
        <v>164</v>
      </c>
      <c r="F125" s="70" t="s">
        <v>24</v>
      </c>
      <c r="G125" t="s">
        <v>226</v>
      </c>
      <c r="H125" t="s">
        <v>199</v>
      </c>
      <c r="I125" cm="1">
        <f t="array" ref="I125">_xlfn.XLOOKUP(1,('Clean Data'!$A$1:$A$1893='Core data'!A125)*('Clean Data'!$D$1:$D$1893='Core data'!D125),'Clean Data'!$E$1:$E$1893,,0)</f>
        <v>1</v>
      </c>
    </row>
    <row r="126" spans="1:9" hidden="1">
      <c r="A126">
        <v>13</v>
      </c>
      <c r="B126" t="s">
        <v>177</v>
      </c>
      <c r="C126" t="s">
        <v>24</v>
      </c>
      <c r="D126" t="s">
        <v>9</v>
      </c>
      <c r="E126" s="71" t="s">
        <v>163</v>
      </c>
      <c r="F126" s="71" t="s">
        <v>24</v>
      </c>
      <c r="G126" t="s">
        <v>225</v>
      </c>
      <c r="H126" t="s">
        <v>198</v>
      </c>
      <c r="I126" cm="1">
        <f t="array" ref="I126">_xlfn.XLOOKUP(1,('Clean Data'!$A$1:$A$1893='Core data'!A126)*('Clean Data'!$D$1:$D$1893='Core data'!D126),'Clean Data'!$E$1:$E$1893,,0)</f>
        <v>1</v>
      </c>
    </row>
    <row r="127" spans="1:9" hidden="1">
      <c r="A127">
        <v>13</v>
      </c>
      <c r="B127" t="s">
        <v>177</v>
      </c>
      <c r="C127" t="s">
        <v>24</v>
      </c>
      <c r="D127" t="s">
        <v>9</v>
      </c>
      <c r="E127" t="s">
        <v>162</v>
      </c>
      <c r="F127" t="s">
        <v>24</v>
      </c>
      <c r="G127" t="s">
        <v>24</v>
      </c>
      <c r="H127" t="s">
        <v>197</v>
      </c>
      <c r="I127" cm="1">
        <f t="array" ref="I127">_xlfn.XLOOKUP(1,('Clean Data'!$A$1:$A$1893='Core data'!A127)*('Clean Data'!$D$1:$D$1893='Core data'!D127),'Clean Data'!$E$1:$E$1893,,0)</f>
        <v>1</v>
      </c>
    </row>
    <row r="128" spans="1:9">
      <c r="A128">
        <v>14</v>
      </c>
      <c r="B128" t="s">
        <v>178</v>
      </c>
      <c r="C128" t="s">
        <v>24</v>
      </c>
      <c r="D128" t="s">
        <v>9</v>
      </c>
      <c r="E128" s="70" t="s">
        <v>164</v>
      </c>
      <c r="F128" s="70" t="s">
        <v>24</v>
      </c>
      <c r="G128" t="s">
        <v>226</v>
      </c>
      <c r="H128" t="s">
        <v>199</v>
      </c>
      <c r="I128" cm="1">
        <f t="array" ref="I128">_xlfn.XLOOKUP(1,('Clean Data'!$A$1:$A$1893='Core data'!A128)*('Clean Data'!$D$1:$D$1893='Core data'!D128),'Clean Data'!$E$1:$E$1893,,0)</f>
        <v>0</v>
      </c>
    </row>
    <row r="129" spans="1:9">
      <c r="A129">
        <v>14</v>
      </c>
      <c r="B129" t="s">
        <v>178</v>
      </c>
      <c r="C129" t="s">
        <v>24</v>
      </c>
      <c r="D129" t="s">
        <v>9</v>
      </c>
      <c r="E129" s="71" t="s">
        <v>163</v>
      </c>
      <c r="F129" s="71" t="s">
        <v>24</v>
      </c>
      <c r="G129" t="s">
        <v>225</v>
      </c>
      <c r="H129" t="s">
        <v>198</v>
      </c>
      <c r="I129" cm="1">
        <f t="array" ref="I129">_xlfn.XLOOKUP(1,('Clean Data'!$A$1:$A$1893='Core data'!A129)*('Clean Data'!$D$1:$D$1893='Core data'!D129),'Clean Data'!$E$1:$E$1893,,0)</f>
        <v>0</v>
      </c>
    </row>
    <row r="130" spans="1:9">
      <c r="A130">
        <v>14</v>
      </c>
      <c r="B130" t="s">
        <v>178</v>
      </c>
      <c r="C130" t="s">
        <v>24</v>
      </c>
      <c r="D130" t="s">
        <v>9</v>
      </c>
      <c r="E130" t="s">
        <v>162</v>
      </c>
      <c r="F130" t="s">
        <v>24</v>
      </c>
      <c r="G130" t="s">
        <v>24</v>
      </c>
      <c r="H130" t="s">
        <v>197</v>
      </c>
      <c r="I130" cm="1">
        <f t="array" ref="I130">_xlfn.XLOOKUP(1,('Clean Data'!$A$1:$A$1893='Core data'!A130)*('Clean Data'!$D$1:$D$1893='Core data'!D130),'Clean Data'!$E$1:$E$1893,,0)</f>
        <v>0</v>
      </c>
    </row>
    <row r="131" spans="1:9" hidden="1">
      <c r="A131">
        <v>15</v>
      </c>
      <c r="B131" t="s">
        <v>179</v>
      </c>
      <c r="C131" t="s">
        <v>24</v>
      </c>
      <c r="D131" t="s">
        <v>9</v>
      </c>
      <c r="E131" s="70" t="s">
        <v>164</v>
      </c>
      <c r="F131" s="70" t="s">
        <v>24</v>
      </c>
      <c r="G131" t="s">
        <v>226</v>
      </c>
      <c r="H131" t="s">
        <v>199</v>
      </c>
      <c r="I131" cm="1">
        <f t="array" ref="I131">_xlfn.XLOOKUP(1,('Clean Data'!$A$1:$A$1893='Core data'!A131)*('Clean Data'!$D$1:$D$1893='Core data'!D131),'Clean Data'!$E$1:$E$1893,,0)</f>
        <v>0</v>
      </c>
    </row>
    <row r="132" spans="1:9" hidden="1">
      <c r="A132">
        <v>15</v>
      </c>
      <c r="B132" t="s">
        <v>179</v>
      </c>
      <c r="C132" t="s">
        <v>24</v>
      </c>
      <c r="D132" t="s">
        <v>9</v>
      </c>
      <c r="E132" s="71" t="s">
        <v>163</v>
      </c>
      <c r="F132" s="71" t="s">
        <v>24</v>
      </c>
      <c r="G132" t="s">
        <v>225</v>
      </c>
      <c r="H132" t="s">
        <v>198</v>
      </c>
      <c r="I132" cm="1">
        <f t="array" ref="I132">_xlfn.XLOOKUP(1,('Clean Data'!$A$1:$A$1893='Core data'!A132)*('Clean Data'!$D$1:$D$1893='Core data'!D132),'Clean Data'!$E$1:$E$1893,,0)</f>
        <v>0</v>
      </c>
    </row>
    <row r="133" spans="1:9" hidden="1">
      <c r="A133">
        <v>15</v>
      </c>
      <c r="B133" t="s">
        <v>179</v>
      </c>
      <c r="C133" t="s">
        <v>24</v>
      </c>
      <c r="D133" t="s">
        <v>9</v>
      </c>
      <c r="E133" t="s">
        <v>162</v>
      </c>
      <c r="F133" t="s">
        <v>24</v>
      </c>
      <c r="G133" t="s">
        <v>24</v>
      </c>
      <c r="H133" t="s">
        <v>197</v>
      </c>
      <c r="I133" cm="1">
        <f t="array" ref="I133">_xlfn.XLOOKUP(1,('Clean Data'!$A$1:$A$1893='Core data'!A133)*('Clean Data'!$D$1:$D$1893='Core data'!D133),'Clean Data'!$E$1:$E$1893,,0)</f>
        <v>0</v>
      </c>
    </row>
    <row r="134" spans="1:9" hidden="1">
      <c r="A134">
        <v>16</v>
      </c>
      <c r="B134" t="s">
        <v>180</v>
      </c>
      <c r="C134" t="s">
        <v>24</v>
      </c>
      <c r="D134" t="s">
        <v>9</v>
      </c>
      <c r="E134" s="70" t="s">
        <v>164</v>
      </c>
      <c r="F134" s="70" t="s">
        <v>24</v>
      </c>
      <c r="G134" t="s">
        <v>226</v>
      </c>
      <c r="H134" t="s">
        <v>199</v>
      </c>
      <c r="I134" cm="1">
        <f t="array" ref="I134">_xlfn.XLOOKUP(1,('Clean Data'!$A$1:$A$1893='Core data'!A134)*('Clean Data'!$D$1:$D$1893='Core data'!D134),'Clean Data'!$E$1:$E$1893,,0)</f>
        <v>0</v>
      </c>
    </row>
    <row r="135" spans="1:9" hidden="1">
      <c r="A135">
        <v>16</v>
      </c>
      <c r="B135" t="s">
        <v>180</v>
      </c>
      <c r="C135" t="s">
        <v>24</v>
      </c>
      <c r="D135" t="s">
        <v>9</v>
      </c>
      <c r="E135" s="71" t="s">
        <v>163</v>
      </c>
      <c r="F135" s="71" t="s">
        <v>24</v>
      </c>
      <c r="G135" t="s">
        <v>225</v>
      </c>
      <c r="H135" t="s">
        <v>198</v>
      </c>
      <c r="I135" cm="1">
        <f t="array" ref="I135">_xlfn.XLOOKUP(1,('Clean Data'!$A$1:$A$1893='Core data'!A135)*('Clean Data'!$D$1:$D$1893='Core data'!D135),'Clean Data'!$E$1:$E$1893,,0)</f>
        <v>0</v>
      </c>
    </row>
    <row r="136" spans="1:9" hidden="1">
      <c r="A136">
        <v>16</v>
      </c>
      <c r="B136" t="s">
        <v>180</v>
      </c>
      <c r="C136" t="s">
        <v>24</v>
      </c>
      <c r="D136" t="s">
        <v>9</v>
      </c>
      <c r="E136" t="s">
        <v>162</v>
      </c>
      <c r="F136" t="s">
        <v>24</v>
      </c>
      <c r="G136" t="s">
        <v>24</v>
      </c>
      <c r="H136" t="s">
        <v>197</v>
      </c>
      <c r="I136" cm="1">
        <f t="array" ref="I136">_xlfn.XLOOKUP(1,('Clean Data'!$A$1:$A$1893='Core data'!A136)*('Clean Data'!$D$1:$D$1893='Core data'!D136),'Clean Data'!$E$1:$E$1893,,0)</f>
        <v>0</v>
      </c>
    </row>
    <row r="137" spans="1:9" hidden="1">
      <c r="A137">
        <v>1</v>
      </c>
      <c r="B137" t="s">
        <v>166</v>
      </c>
      <c r="C137" t="s">
        <v>24</v>
      </c>
      <c r="D137" t="s">
        <v>10</v>
      </c>
      <c r="E137" s="70" t="s">
        <v>164</v>
      </c>
      <c r="F137" s="70" t="s">
        <v>24</v>
      </c>
      <c r="G137" t="s">
        <v>226</v>
      </c>
      <c r="H137" t="s">
        <v>201</v>
      </c>
      <c r="I137" cm="1">
        <f t="array" ref="I137">_xlfn.XLOOKUP(1,('Clean Data'!$A$1:$A$1893='Core data'!A137)*('Clean Data'!$D$1:$D$1893='Core data'!D137),'Clean Data'!$E$1:$E$1893,,0)</f>
        <v>0</v>
      </c>
    </row>
    <row r="138" spans="1:9" hidden="1">
      <c r="A138">
        <v>1</v>
      </c>
      <c r="B138" t="s">
        <v>166</v>
      </c>
      <c r="C138" t="s">
        <v>24</v>
      </c>
      <c r="D138" t="s">
        <v>10</v>
      </c>
      <c r="E138" s="71" t="s">
        <v>163</v>
      </c>
      <c r="F138" s="71" t="s">
        <v>24</v>
      </c>
      <c r="G138" t="s">
        <v>225</v>
      </c>
      <c r="H138" t="s">
        <v>200</v>
      </c>
      <c r="I138" cm="1">
        <f t="array" ref="I138">_xlfn.XLOOKUP(1,('Clean Data'!$A$1:$A$1893='Core data'!A138)*('Clean Data'!$D$1:$D$1893='Core data'!D138),'Clean Data'!$E$1:$E$1893,,0)</f>
        <v>0</v>
      </c>
    </row>
    <row r="139" spans="1:9" hidden="1">
      <c r="A139">
        <v>1</v>
      </c>
      <c r="B139" t="s">
        <v>166</v>
      </c>
      <c r="C139" t="s">
        <v>24</v>
      </c>
      <c r="D139" t="s">
        <v>10</v>
      </c>
      <c r="E139" t="s">
        <v>162</v>
      </c>
      <c r="F139" t="s">
        <v>24</v>
      </c>
      <c r="G139" t="s">
        <v>24</v>
      </c>
      <c r="H139" t="s">
        <v>10</v>
      </c>
      <c r="I139" cm="1">
        <f t="array" ref="I139">_xlfn.XLOOKUP(1,('Clean Data'!$A$1:$A$1893='Core data'!A139)*('Clean Data'!$D$1:$D$1893='Core data'!D139),'Clean Data'!$E$1:$E$1893,,0)</f>
        <v>0</v>
      </c>
    </row>
    <row r="140" spans="1:9" hidden="1">
      <c r="A140">
        <v>2</v>
      </c>
      <c r="B140" t="s">
        <v>167</v>
      </c>
      <c r="C140" t="s">
        <v>24</v>
      </c>
      <c r="D140" t="s">
        <v>10</v>
      </c>
      <c r="E140" s="70" t="s">
        <v>164</v>
      </c>
      <c r="F140" s="70" t="s">
        <v>24</v>
      </c>
      <c r="G140" t="s">
        <v>226</v>
      </c>
      <c r="H140" t="s">
        <v>201</v>
      </c>
      <c r="I140" cm="1">
        <f t="array" ref="I140">_xlfn.XLOOKUP(1,('Clean Data'!$A$1:$A$1893='Core data'!A140)*('Clean Data'!$D$1:$D$1893='Core data'!D140),'Clean Data'!$E$1:$E$1893,,0)</f>
        <v>1</v>
      </c>
    </row>
    <row r="141" spans="1:9" hidden="1">
      <c r="A141">
        <v>2</v>
      </c>
      <c r="B141" t="s">
        <v>167</v>
      </c>
      <c r="C141" t="s">
        <v>24</v>
      </c>
      <c r="D141" t="s">
        <v>10</v>
      </c>
      <c r="E141" s="71" t="s">
        <v>163</v>
      </c>
      <c r="F141" s="71" t="s">
        <v>24</v>
      </c>
      <c r="G141" t="s">
        <v>225</v>
      </c>
      <c r="H141" t="s">
        <v>200</v>
      </c>
      <c r="I141" cm="1">
        <f t="array" ref="I141">_xlfn.XLOOKUP(1,('Clean Data'!$A$1:$A$1893='Core data'!A141)*('Clean Data'!$D$1:$D$1893='Core data'!D141),'Clean Data'!$E$1:$E$1893,,0)</f>
        <v>1</v>
      </c>
    </row>
    <row r="142" spans="1:9" hidden="1">
      <c r="A142">
        <v>2</v>
      </c>
      <c r="B142" t="s">
        <v>167</v>
      </c>
      <c r="C142" t="s">
        <v>24</v>
      </c>
      <c r="D142" t="s">
        <v>10</v>
      </c>
      <c r="E142" t="s">
        <v>162</v>
      </c>
      <c r="F142" t="s">
        <v>24</v>
      </c>
      <c r="G142" t="s">
        <v>24</v>
      </c>
      <c r="H142" t="s">
        <v>10</v>
      </c>
      <c r="I142" cm="1">
        <f t="array" ref="I142">_xlfn.XLOOKUP(1,('Clean Data'!$A$1:$A$1893='Core data'!A142)*('Clean Data'!$D$1:$D$1893='Core data'!D142),'Clean Data'!$E$1:$E$1893,,0)</f>
        <v>1</v>
      </c>
    </row>
    <row r="143" spans="1:9" hidden="1">
      <c r="A143">
        <v>4</v>
      </c>
      <c r="B143" t="s">
        <v>444</v>
      </c>
      <c r="C143" t="s">
        <v>24</v>
      </c>
      <c r="D143" t="s">
        <v>10</v>
      </c>
      <c r="E143" s="70" t="s">
        <v>164</v>
      </c>
      <c r="F143" s="70" t="s">
        <v>24</v>
      </c>
      <c r="G143" t="s">
        <v>226</v>
      </c>
      <c r="H143" t="s">
        <v>201</v>
      </c>
      <c r="I143" cm="1">
        <f t="array" ref="I143">_xlfn.XLOOKUP(1,('Clean Data'!$A$1:$A$1893='Core data'!A143)*('Clean Data'!$D$1:$D$1893='Core data'!D143),'Clean Data'!$E$1:$E$1893,,0)</f>
        <v>0</v>
      </c>
    </row>
    <row r="144" spans="1:9" hidden="1">
      <c r="A144">
        <v>4</v>
      </c>
      <c r="B144" t="s">
        <v>444</v>
      </c>
      <c r="C144" t="s">
        <v>24</v>
      </c>
      <c r="D144" t="s">
        <v>10</v>
      </c>
      <c r="E144" s="71" t="s">
        <v>163</v>
      </c>
      <c r="F144" s="71" t="s">
        <v>24</v>
      </c>
      <c r="G144" t="s">
        <v>225</v>
      </c>
      <c r="H144" t="s">
        <v>200</v>
      </c>
      <c r="I144" cm="1">
        <f t="array" ref="I144">_xlfn.XLOOKUP(1,('Clean Data'!$A$1:$A$1893='Core data'!A144)*('Clean Data'!$D$1:$D$1893='Core data'!D144),'Clean Data'!$E$1:$E$1893,,0)</f>
        <v>0</v>
      </c>
    </row>
    <row r="145" spans="1:9" hidden="1">
      <c r="A145">
        <v>4</v>
      </c>
      <c r="B145" t="s">
        <v>444</v>
      </c>
      <c r="C145" t="s">
        <v>24</v>
      </c>
      <c r="D145" t="s">
        <v>10</v>
      </c>
      <c r="E145" t="s">
        <v>162</v>
      </c>
      <c r="F145" t="s">
        <v>24</v>
      </c>
      <c r="G145" t="s">
        <v>24</v>
      </c>
      <c r="H145" t="s">
        <v>10</v>
      </c>
      <c r="I145" cm="1">
        <f t="array" ref="I145">_xlfn.XLOOKUP(1,('Clean Data'!$A$1:$A$1893='Core data'!A145)*('Clean Data'!$D$1:$D$1893='Core data'!D145),'Clean Data'!$E$1:$E$1893,,0)</f>
        <v>0</v>
      </c>
    </row>
    <row r="146" spans="1:9" hidden="1">
      <c r="A146">
        <v>5</v>
      </c>
      <c r="B146" t="s">
        <v>169</v>
      </c>
      <c r="C146" t="s">
        <v>24</v>
      </c>
      <c r="D146" t="s">
        <v>10</v>
      </c>
      <c r="E146" s="70" t="s">
        <v>164</v>
      </c>
      <c r="F146" s="70" t="s">
        <v>24</v>
      </c>
      <c r="G146" t="s">
        <v>226</v>
      </c>
      <c r="H146" t="s">
        <v>201</v>
      </c>
      <c r="I146" cm="1">
        <f t="array" ref="I146">_xlfn.XLOOKUP(1,('Clean Data'!$A$1:$A$1893='Core data'!A146)*('Clean Data'!$D$1:$D$1893='Core data'!D146),'Clean Data'!$E$1:$E$1893,,0)</f>
        <v>0</v>
      </c>
    </row>
    <row r="147" spans="1:9" hidden="1">
      <c r="A147">
        <v>5</v>
      </c>
      <c r="B147" t="s">
        <v>169</v>
      </c>
      <c r="C147" t="s">
        <v>24</v>
      </c>
      <c r="D147" t="s">
        <v>10</v>
      </c>
      <c r="E147" s="71" t="s">
        <v>163</v>
      </c>
      <c r="F147" s="71" t="s">
        <v>24</v>
      </c>
      <c r="G147" t="s">
        <v>225</v>
      </c>
      <c r="H147" t="s">
        <v>200</v>
      </c>
      <c r="I147" cm="1">
        <f t="array" ref="I147">_xlfn.XLOOKUP(1,('Clean Data'!$A$1:$A$1893='Core data'!A147)*('Clean Data'!$D$1:$D$1893='Core data'!D147),'Clean Data'!$E$1:$E$1893,,0)</f>
        <v>0</v>
      </c>
    </row>
    <row r="148" spans="1:9" hidden="1">
      <c r="A148">
        <v>5</v>
      </c>
      <c r="B148" t="s">
        <v>169</v>
      </c>
      <c r="C148" t="s">
        <v>24</v>
      </c>
      <c r="D148" t="s">
        <v>10</v>
      </c>
      <c r="E148" t="s">
        <v>162</v>
      </c>
      <c r="F148" t="s">
        <v>24</v>
      </c>
      <c r="G148" t="s">
        <v>24</v>
      </c>
      <c r="H148" t="s">
        <v>10</v>
      </c>
      <c r="I148" cm="1">
        <f t="array" ref="I148">_xlfn.XLOOKUP(1,('Clean Data'!$A$1:$A$1893='Core data'!A148)*('Clean Data'!$D$1:$D$1893='Core data'!D148),'Clean Data'!$E$1:$E$1893,,0)</f>
        <v>0</v>
      </c>
    </row>
    <row r="149" spans="1:9" hidden="1">
      <c r="A149">
        <v>6</v>
      </c>
      <c r="B149" t="s">
        <v>170</v>
      </c>
      <c r="C149" t="s">
        <v>24</v>
      </c>
      <c r="D149" t="s">
        <v>10</v>
      </c>
      <c r="E149" s="70" t="s">
        <v>164</v>
      </c>
      <c r="F149" s="70" t="s">
        <v>24</v>
      </c>
      <c r="G149" t="s">
        <v>226</v>
      </c>
      <c r="H149" t="s">
        <v>201</v>
      </c>
      <c r="I149" cm="1">
        <f t="array" ref="I149">_xlfn.XLOOKUP(1,('Clean Data'!$A$1:$A$1893='Core data'!A149)*('Clean Data'!$D$1:$D$1893='Core data'!D149),'Clean Data'!$E$1:$E$1893,,0)</f>
        <v>1</v>
      </c>
    </row>
    <row r="150" spans="1:9" hidden="1">
      <c r="A150">
        <v>6</v>
      </c>
      <c r="B150" t="s">
        <v>170</v>
      </c>
      <c r="C150" t="s">
        <v>24</v>
      </c>
      <c r="D150" t="s">
        <v>10</v>
      </c>
      <c r="E150" s="71" t="s">
        <v>163</v>
      </c>
      <c r="F150" s="71" t="s">
        <v>24</v>
      </c>
      <c r="G150" t="s">
        <v>225</v>
      </c>
      <c r="H150" t="s">
        <v>200</v>
      </c>
      <c r="I150" cm="1">
        <f t="array" ref="I150">_xlfn.XLOOKUP(1,('Clean Data'!$A$1:$A$1893='Core data'!A150)*('Clean Data'!$D$1:$D$1893='Core data'!D150),'Clean Data'!$E$1:$E$1893,,0)</f>
        <v>1</v>
      </c>
    </row>
    <row r="151" spans="1:9" hidden="1">
      <c r="A151">
        <v>6</v>
      </c>
      <c r="B151" t="s">
        <v>170</v>
      </c>
      <c r="C151" t="s">
        <v>24</v>
      </c>
      <c r="D151" t="s">
        <v>10</v>
      </c>
      <c r="E151" t="s">
        <v>162</v>
      </c>
      <c r="F151" t="s">
        <v>24</v>
      </c>
      <c r="G151" t="s">
        <v>24</v>
      </c>
      <c r="H151" t="s">
        <v>10</v>
      </c>
      <c r="I151" cm="1">
        <f t="array" ref="I151">_xlfn.XLOOKUP(1,('Clean Data'!$A$1:$A$1893='Core data'!A151)*('Clean Data'!$D$1:$D$1893='Core data'!D151),'Clean Data'!$E$1:$E$1893,,0)</f>
        <v>1</v>
      </c>
    </row>
    <row r="152" spans="1:9" hidden="1">
      <c r="A152">
        <v>7</v>
      </c>
      <c r="B152" t="s">
        <v>171</v>
      </c>
      <c r="C152" t="s">
        <v>24</v>
      </c>
      <c r="D152" t="s">
        <v>10</v>
      </c>
      <c r="E152" s="70" t="s">
        <v>164</v>
      </c>
      <c r="F152" s="70" t="s">
        <v>24</v>
      </c>
      <c r="G152" t="s">
        <v>226</v>
      </c>
      <c r="H152" t="s">
        <v>201</v>
      </c>
      <c r="I152" cm="1">
        <f t="array" ref="I152">_xlfn.XLOOKUP(1,('Clean Data'!$A$1:$A$1893='Core data'!A152)*('Clean Data'!$D$1:$D$1893='Core data'!D152),'Clean Data'!$E$1:$E$1893,,0)</f>
        <v>0</v>
      </c>
    </row>
    <row r="153" spans="1:9" hidden="1">
      <c r="A153">
        <v>7</v>
      </c>
      <c r="B153" t="s">
        <v>171</v>
      </c>
      <c r="C153" t="s">
        <v>24</v>
      </c>
      <c r="D153" t="s">
        <v>10</v>
      </c>
      <c r="E153" s="71" t="s">
        <v>163</v>
      </c>
      <c r="F153" s="71" t="s">
        <v>24</v>
      </c>
      <c r="G153" t="s">
        <v>225</v>
      </c>
      <c r="H153" t="s">
        <v>200</v>
      </c>
      <c r="I153" cm="1">
        <f t="array" ref="I153">_xlfn.XLOOKUP(1,('Clean Data'!$A$1:$A$1893='Core data'!A153)*('Clean Data'!$D$1:$D$1893='Core data'!D153),'Clean Data'!$E$1:$E$1893,,0)</f>
        <v>0</v>
      </c>
    </row>
    <row r="154" spans="1:9" hidden="1">
      <c r="A154">
        <v>7</v>
      </c>
      <c r="B154" t="s">
        <v>171</v>
      </c>
      <c r="C154" t="s">
        <v>24</v>
      </c>
      <c r="D154" t="s">
        <v>10</v>
      </c>
      <c r="E154" t="s">
        <v>162</v>
      </c>
      <c r="F154" t="s">
        <v>24</v>
      </c>
      <c r="G154" t="s">
        <v>24</v>
      </c>
      <c r="H154" t="s">
        <v>10</v>
      </c>
      <c r="I154" cm="1">
        <f t="array" ref="I154">_xlfn.XLOOKUP(1,('Clean Data'!$A$1:$A$1893='Core data'!A154)*('Clean Data'!$D$1:$D$1893='Core data'!D154),'Clean Data'!$E$1:$E$1893,,0)</f>
        <v>0</v>
      </c>
    </row>
    <row r="155" spans="1:9" hidden="1">
      <c r="A155">
        <v>8</v>
      </c>
      <c r="B155" t="s">
        <v>172</v>
      </c>
      <c r="C155" t="s">
        <v>24</v>
      </c>
      <c r="D155" t="s">
        <v>10</v>
      </c>
      <c r="E155" s="70" t="s">
        <v>164</v>
      </c>
      <c r="F155" s="70" t="s">
        <v>24</v>
      </c>
      <c r="G155" t="s">
        <v>226</v>
      </c>
      <c r="H155" t="s">
        <v>201</v>
      </c>
      <c r="I155" cm="1">
        <f t="array" ref="I155">_xlfn.XLOOKUP(1,('Clean Data'!$A$1:$A$1893='Core data'!A155)*('Clean Data'!$D$1:$D$1893='Core data'!D155),'Clean Data'!$E$1:$E$1893,,0)</f>
        <v>0</v>
      </c>
    </row>
    <row r="156" spans="1:9" hidden="1">
      <c r="A156">
        <v>8</v>
      </c>
      <c r="B156" t="s">
        <v>172</v>
      </c>
      <c r="C156" t="s">
        <v>24</v>
      </c>
      <c r="D156" t="s">
        <v>10</v>
      </c>
      <c r="E156" s="71" t="s">
        <v>163</v>
      </c>
      <c r="F156" s="71" t="s">
        <v>24</v>
      </c>
      <c r="G156" t="s">
        <v>225</v>
      </c>
      <c r="H156" t="s">
        <v>200</v>
      </c>
      <c r="I156" cm="1">
        <f t="array" ref="I156">_xlfn.XLOOKUP(1,('Clean Data'!$A$1:$A$1893='Core data'!A156)*('Clean Data'!$D$1:$D$1893='Core data'!D156),'Clean Data'!$E$1:$E$1893,,0)</f>
        <v>0</v>
      </c>
    </row>
    <row r="157" spans="1:9" hidden="1">
      <c r="A157">
        <v>8</v>
      </c>
      <c r="B157" t="s">
        <v>172</v>
      </c>
      <c r="C157" t="s">
        <v>24</v>
      </c>
      <c r="D157" t="s">
        <v>10</v>
      </c>
      <c r="E157" t="s">
        <v>162</v>
      </c>
      <c r="F157" t="s">
        <v>24</v>
      </c>
      <c r="G157" t="s">
        <v>24</v>
      </c>
      <c r="H157" t="s">
        <v>10</v>
      </c>
      <c r="I157" cm="1">
        <f t="array" ref="I157">_xlfn.XLOOKUP(1,('Clean Data'!$A$1:$A$1893='Core data'!A157)*('Clean Data'!$D$1:$D$1893='Core data'!D157),'Clean Data'!$E$1:$E$1893,,0)</f>
        <v>0</v>
      </c>
    </row>
    <row r="158" spans="1:9" hidden="1">
      <c r="A158">
        <v>9</v>
      </c>
      <c r="B158" t="s">
        <v>173</v>
      </c>
      <c r="C158" t="s">
        <v>24</v>
      </c>
      <c r="D158" t="s">
        <v>10</v>
      </c>
      <c r="E158" s="70" t="s">
        <v>164</v>
      </c>
      <c r="F158" s="70" t="s">
        <v>24</v>
      </c>
      <c r="G158" t="s">
        <v>226</v>
      </c>
      <c r="H158" t="s">
        <v>201</v>
      </c>
      <c r="I158" cm="1">
        <f t="array" ref="I158">_xlfn.XLOOKUP(1,('Clean Data'!$A$1:$A$1893='Core data'!A158)*('Clean Data'!$D$1:$D$1893='Core data'!D158),'Clean Data'!$E$1:$E$1893,,0)</f>
        <v>1</v>
      </c>
    </row>
    <row r="159" spans="1:9" hidden="1">
      <c r="A159">
        <v>9</v>
      </c>
      <c r="B159" t="s">
        <v>173</v>
      </c>
      <c r="C159" t="s">
        <v>24</v>
      </c>
      <c r="D159" t="s">
        <v>10</v>
      </c>
      <c r="E159" s="71" t="s">
        <v>163</v>
      </c>
      <c r="F159" s="71" t="s">
        <v>24</v>
      </c>
      <c r="G159" t="s">
        <v>225</v>
      </c>
      <c r="H159" t="s">
        <v>200</v>
      </c>
      <c r="I159" cm="1">
        <f t="array" ref="I159">_xlfn.XLOOKUP(1,('Clean Data'!$A$1:$A$1893='Core data'!A159)*('Clean Data'!$D$1:$D$1893='Core data'!D159),'Clean Data'!$E$1:$E$1893,,0)</f>
        <v>1</v>
      </c>
    </row>
    <row r="160" spans="1:9" hidden="1">
      <c r="A160">
        <v>9</v>
      </c>
      <c r="B160" t="s">
        <v>173</v>
      </c>
      <c r="C160" t="s">
        <v>24</v>
      </c>
      <c r="D160" t="s">
        <v>10</v>
      </c>
      <c r="E160" t="s">
        <v>162</v>
      </c>
      <c r="F160" t="s">
        <v>24</v>
      </c>
      <c r="G160" t="s">
        <v>24</v>
      </c>
      <c r="H160" t="s">
        <v>10</v>
      </c>
      <c r="I160" cm="1">
        <f t="array" ref="I160">_xlfn.XLOOKUP(1,('Clean Data'!$A$1:$A$1893='Core data'!A160)*('Clean Data'!$D$1:$D$1893='Core data'!D160),'Clean Data'!$E$1:$E$1893,,0)</f>
        <v>1</v>
      </c>
    </row>
    <row r="161" spans="1:9" hidden="1">
      <c r="A161">
        <v>10</v>
      </c>
      <c r="B161" t="s">
        <v>174</v>
      </c>
      <c r="C161" t="s">
        <v>24</v>
      </c>
      <c r="D161" t="s">
        <v>10</v>
      </c>
      <c r="E161" s="70" t="s">
        <v>164</v>
      </c>
      <c r="F161" s="70" t="s">
        <v>24</v>
      </c>
      <c r="G161" t="s">
        <v>226</v>
      </c>
      <c r="H161" t="s">
        <v>201</v>
      </c>
      <c r="I161" cm="1">
        <f t="array" ref="I161">_xlfn.XLOOKUP(1,('Clean Data'!$A$1:$A$1893='Core data'!A161)*('Clean Data'!$D$1:$D$1893='Core data'!D161),'Clean Data'!$E$1:$E$1893,,0)</f>
        <v>0</v>
      </c>
    </row>
    <row r="162" spans="1:9" hidden="1">
      <c r="A162">
        <v>10</v>
      </c>
      <c r="B162" t="s">
        <v>174</v>
      </c>
      <c r="C162" t="s">
        <v>24</v>
      </c>
      <c r="D162" t="s">
        <v>10</v>
      </c>
      <c r="E162" s="71" t="s">
        <v>163</v>
      </c>
      <c r="F162" s="71" t="s">
        <v>24</v>
      </c>
      <c r="G162" t="s">
        <v>225</v>
      </c>
      <c r="H162" t="s">
        <v>200</v>
      </c>
      <c r="I162" cm="1">
        <f t="array" ref="I162">_xlfn.XLOOKUP(1,('Clean Data'!$A$1:$A$1893='Core data'!A162)*('Clean Data'!$D$1:$D$1893='Core data'!D162),'Clean Data'!$E$1:$E$1893,,0)</f>
        <v>0</v>
      </c>
    </row>
    <row r="163" spans="1:9" hidden="1">
      <c r="A163">
        <v>10</v>
      </c>
      <c r="B163" t="s">
        <v>174</v>
      </c>
      <c r="C163" t="s">
        <v>24</v>
      </c>
      <c r="D163" t="s">
        <v>10</v>
      </c>
      <c r="E163" t="s">
        <v>162</v>
      </c>
      <c r="F163" t="s">
        <v>24</v>
      </c>
      <c r="G163" t="s">
        <v>24</v>
      </c>
      <c r="H163" t="s">
        <v>10</v>
      </c>
      <c r="I163" cm="1">
        <f t="array" ref="I163">_xlfn.XLOOKUP(1,('Clean Data'!$A$1:$A$1893='Core data'!A163)*('Clean Data'!$D$1:$D$1893='Core data'!D163),'Clean Data'!$E$1:$E$1893,,0)</f>
        <v>0</v>
      </c>
    </row>
    <row r="164" spans="1:9">
      <c r="A164">
        <v>11</v>
      </c>
      <c r="B164" t="s">
        <v>175</v>
      </c>
      <c r="C164" t="s">
        <v>24</v>
      </c>
      <c r="D164" t="s">
        <v>10</v>
      </c>
      <c r="E164" s="70" t="s">
        <v>164</v>
      </c>
      <c r="F164" s="70" t="s">
        <v>24</v>
      </c>
      <c r="G164" t="s">
        <v>226</v>
      </c>
      <c r="H164" t="s">
        <v>201</v>
      </c>
      <c r="I164" cm="1">
        <f t="array" ref="I164">_xlfn.XLOOKUP(1,('Clean Data'!$A$1:$A$1893='Core data'!A164)*('Clean Data'!$D$1:$D$1893='Core data'!D164),'Clean Data'!$E$1:$E$1893,,0)</f>
        <v>0</v>
      </c>
    </row>
    <row r="165" spans="1:9">
      <c r="A165">
        <v>11</v>
      </c>
      <c r="B165" t="s">
        <v>175</v>
      </c>
      <c r="C165" t="s">
        <v>24</v>
      </c>
      <c r="D165" t="s">
        <v>10</v>
      </c>
      <c r="E165" s="71" t="s">
        <v>163</v>
      </c>
      <c r="F165" s="71" t="s">
        <v>24</v>
      </c>
      <c r="G165" t="s">
        <v>225</v>
      </c>
      <c r="H165" t="s">
        <v>200</v>
      </c>
      <c r="I165" cm="1">
        <f t="array" ref="I165">_xlfn.XLOOKUP(1,('Clean Data'!$A$1:$A$1893='Core data'!A165)*('Clean Data'!$D$1:$D$1893='Core data'!D165),'Clean Data'!$E$1:$E$1893,,0)</f>
        <v>0</v>
      </c>
    </row>
    <row r="166" spans="1:9">
      <c r="A166">
        <v>11</v>
      </c>
      <c r="B166" t="s">
        <v>175</v>
      </c>
      <c r="C166" t="s">
        <v>24</v>
      </c>
      <c r="D166" t="s">
        <v>10</v>
      </c>
      <c r="E166" t="s">
        <v>162</v>
      </c>
      <c r="F166" t="s">
        <v>24</v>
      </c>
      <c r="G166" t="s">
        <v>24</v>
      </c>
      <c r="H166" t="s">
        <v>10</v>
      </c>
      <c r="I166" cm="1">
        <f t="array" ref="I166">_xlfn.XLOOKUP(1,('Clean Data'!$A$1:$A$1893='Core data'!A166)*('Clean Data'!$D$1:$D$1893='Core data'!D166),'Clean Data'!$E$1:$E$1893,,0)</f>
        <v>0</v>
      </c>
    </row>
    <row r="167" spans="1:9" hidden="1">
      <c r="A167">
        <v>12</v>
      </c>
      <c r="B167" t="s">
        <v>176</v>
      </c>
      <c r="C167" t="s">
        <v>24</v>
      </c>
      <c r="D167" t="s">
        <v>10</v>
      </c>
      <c r="E167" s="70" t="s">
        <v>164</v>
      </c>
      <c r="F167" s="70" t="s">
        <v>24</v>
      </c>
      <c r="G167" t="s">
        <v>226</v>
      </c>
      <c r="H167" t="s">
        <v>201</v>
      </c>
      <c r="I167" cm="1">
        <f t="array" ref="I167">_xlfn.XLOOKUP(1,('Clean Data'!$A$1:$A$1893='Core data'!A167)*('Clean Data'!$D$1:$D$1893='Core data'!D167),'Clean Data'!$E$1:$E$1893,,0)</f>
        <v>1</v>
      </c>
    </row>
    <row r="168" spans="1:9" hidden="1">
      <c r="A168">
        <v>12</v>
      </c>
      <c r="B168" t="s">
        <v>176</v>
      </c>
      <c r="C168" t="s">
        <v>24</v>
      </c>
      <c r="D168" t="s">
        <v>10</v>
      </c>
      <c r="E168" s="71" t="s">
        <v>163</v>
      </c>
      <c r="F168" s="71" t="s">
        <v>24</v>
      </c>
      <c r="G168" t="s">
        <v>225</v>
      </c>
      <c r="H168" t="s">
        <v>200</v>
      </c>
      <c r="I168" cm="1">
        <f t="array" ref="I168">_xlfn.XLOOKUP(1,('Clean Data'!$A$1:$A$1893='Core data'!A168)*('Clean Data'!$D$1:$D$1893='Core data'!D168),'Clean Data'!$E$1:$E$1893,,0)</f>
        <v>1</v>
      </c>
    </row>
    <row r="169" spans="1:9" hidden="1">
      <c r="A169">
        <v>12</v>
      </c>
      <c r="B169" t="s">
        <v>176</v>
      </c>
      <c r="C169" t="s">
        <v>24</v>
      </c>
      <c r="D169" t="s">
        <v>10</v>
      </c>
      <c r="E169" t="s">
        <v>162</v>
      </c>
      <c r="F169" t="s">
        <v>24</v>
      </c>
      <c r="G169" t="s">
        <v>24</v>
      </c>
      <c r="H169" t="s">
        <v>10</v>
      </c>
      <c r="I169" cm="1">
        <f t="array" ref="I169">_xlfn.XLOOKUP(1,('Clean Data'!$A$1:$A$1893='Core data'!A169)*('Clean Data'!$D$1:$D$1893='Core data'!D169),'Clean Data'!$E$1:$E$1893,,0)</f>
        <v>1</v>
      </c>
    </row>
    <row r="170" spans="1:9" hidden="1">
      <c r="A170">
        <v>13</v>
      </c>
      <c r="B170" t="s">
        <v>177</v>
      </c>
      <c r="C170" t="s">
        <v>24</v>
      </c>
      <c r="D170" t="s">
        <v>10</v>
      </c>
      <c r="E170" s="70" t="s">
        <v>164</v>
      </c>
      <c r="F170" s="70" t="s">
        <v>24</v>
      </c>
      <c r="G170" t="s">
        <v>226</v>
      </c>
      <c r="H170" t="s">
        <v>201</v>
      </c>
      <c r="I170" cm="1">
        <f t="array" ref="I170">_xlfn.XLOOKUP(1,('Clean Data'!$A$1:$A$1893='Core data'!A170)*('Clean Data'!$D$1:$D$1893='Core data'!D170),'Clean Data'!$E$1:$E$1893,,0)</f>
        <v>1</v>
      </c>
    </row>
    <row r="171" spans="1:9" hidden="1">
      <c r="A171">
        <v>13</v>
      </c>
      <c r="B171" t="s">
        <v>177</v>
      </c>
      <c r="C171" t="s">
        <v>24</v>
      </c>
      <c r="D171" t="s">
        <v>10</v>
      </c>
      <c r="E171" s="71" t="s">
        <v>163</v>
      </c>
      <c r="F171" s="71" t="s">
        <v>24</v>
      </c>
      <c r="G171" t="s">
        <v>225</v>
      </c>
      <c r="H171" t="s">
        <v>200</v>
      </c>
      <c r="I171" cm="1">
        <f t="array" ref="I171">_xlfn.XLOOKUP(1,('Clean Data'!$A$1:$A$1893='Core data'!A171)*('Clean Data'!$D$1:$D$1893='Core data'!D171),'Clean Data'!$E$1:$E$1893,,0)</f>
        <v>1</v>
      </c>
    </row>
    <row r="172" spans="1:9" hidden="1">
      <c r="A172">
        <v>13</v>
      </c>
      <c r="B172" t="s">
        <v>177</v>
      </c>
      <c r="C172" t="s">
        <v>24</v>
      </c>
      <c r="D172" t="s">
        <v>10</v>
      </c>
      <c r="E172" t="s">
        <v>162</v>
      </c>
      <c r="F172" t="s">
        <v>24</v>
      </c>
      <c r="G172" t="s">
        <v>24</v>
      </c>
      <c r="H172" t="s">
        <v>10</v>
      </c>
      <c r="I172" cm="1">
        <f t="array" ref="I172">_xlfn.XLOOKUP(1,('Clean Data'!$A$1:$A$1893='Core data'!A172)*('Clean Data'!$D$1:$D$1893='Core data'!D172),'Clean Data'!$E$1:$E$1893,,0)</f>
        <v>1</v>
      </c>
    </row>
    <row r="173" spans="1:9">
      <c r="A173">
        <v>14</v>
      </c>
      <c r="B173" t="s">
        <v>178</v>
      </c>
      <c r="C173" t="s">
        <v>24</v>
      </c>
      <c r="D173" t="s">
        <v>10</v>
      </c>
      <c r="E173" s="70" t="s">
        <v>164</v>
      </c>
      <c r="F173" s="70" t="s">
        <v>24</v>
      </c>
      <c r="G173" t="s">
        <v>226</v>
      </c>
      <c r="H173" t="s">
        <v>201</v>
      </c>
      <c r="I173" cm="1">
        <f t="array" ref="I173">_xlfn.XLOOKUP(1,('Clean Data'!$A$1:$A$1893='Core data'!A173)*('Clean Data'!$D$1:$D$1893='Core data'!D173),'Clean Data'!$E$1:$E$1893,,0)</f>
        <v>0</v>
      </c>
    </row>
    <row r="174" spans="1:9">
      <c r="A174">
        <v>14</v>
      </c>
      <c r="B174" t="s">
        <v>178</v>
      </c>
      <c r="C174" t="s">
        <v>24</v>
      </c>
      <c r="D174" t="s">
        <v>10</v>
      </c>
      <c r="E174" s="71" t="s">
        <v>163</v>
      </c>
      <c r="F174" s="71" t="s">
        <v>24</v>
      </c>
      <c r="G174" t="s">
        <v>225</v>
      </c>
      <c r="H174" t="s">
        <v>200</v>
      </c>
      <c r="I174" cm="1">
        <f t="array" ref="I174">_xlfn.XLOOKUP(1,('Clean Data'!$A$1:$A$1893='Core data'!A174)*('Clean Data'!$D$1:$D$1893='Core data'!D174),'Clean Data'!$E$1:$E$1893,,0)</f>
        <v>0</v>
      </c>
    </row>
    <row r="175" spans="1:9">
      <c r="A175">
        <v>14</v>
      </c>
      <c r="B175" t="s">
        <v>178</v>
      </c>
      <c r="C175" t="s">
        <v>24</v>
      </c>
      <c r="D175" t="s">
        <v>10</v>
      </c>
      <c r="E175" t="s">
        <v>162</v>
      </c>
      <c r="F175" t="s">
        <v>24</v>
      </c>
      <c r="G175" t="s">
        <v>24</v>
      </c>
      <c r="H175" t="s">
        <v>10</v>
      </c>
      <c r="I175" cm="1">
        <f t="array" ref="I175">_xlfn.XLOOKUP(1,('Clean Data'!$A$1:$A$1893='Core data'!A175)*('Clean Data'!$D$1:$D$1893='Core data'!D175),'Clean Data'!$E$1:$E$1893,,0)</f>
        <v>0</v>
      </c>
    </row>
    <row r="176" spans="1:9" hidden="1">
      <c r="A176">
        <v>15</v>
      </c>
      <c r="B176" t="s">
        <v>179</v>
      </c>
      <c r="C176" t="s">
        <v>24</v>
      </c>
      <c r="D176" t="s">
        <v>10</v>
      </c>
      <c r="E176" s="70" t="s">
        <v>164</v>
      </c>
      <c r="F176" s="70" t="s">
        <v>24</v>
      </c>
      <c r="G176" t="s">
        <v>226</v>
      </c>
      <c r="H176" t="s">
        <v>201</v>
      </c>
      <c r="I176" cm="1">
        <f t="array" ref="I176">_xlfn.XLOOKUP(1,('Clean Data'!$A$1:$A$1893='Core data'!A176)*('Clean Data'!$D$1:$D$1893='Core data'!D176),'Clean Data'!$E$1:$E$1893,,0)</f>
        <v>0</v>
      </c>
    </row>
    <row r="177" spans="1:9" hidden="1">
      <c r="A177">
        <v>15</v>
      </c>
      <c r="B177" t="s">
        <v>179</v>
      </c>
      <c r="C177" t="s">
        <v>24</v>
      </c>
      <c r="D177" t="s">
        <v>10</v>
      </c>
      <c r="E177" s="71" t="s">
        <v>163</v>
      </c>
      <c r="F177" s="71" t="s">
        <v>24</v>
      </c>
      <c r="G177" t="s">
        <v>225</v>
      </c>
      <c r="H177" t="s">
        <v>200</v>
      </c>
      <c r="I177" cm="1">
        <f t="array" ref="I177">_xlfn.XLOOKUP(1,('Clean Data'!$A$1:$A$1893='Core data'!A177)*('Clean Data'!$D$1:$D$1893='Core data'!D177),'Clean Data'!$E$1:$E$1893,,0)</f>
        <v>0</v>
      </c>
    </row>
    <row r="178" spans="1:9" hidden="1">
      <c r="A178">
        <v>15</v>
      </c>
      <c r="B178" t="s">
        <v>179</v>
      </c>
      <c r="C178" t="s">
        <v>24</v>
      </c>
      <c r="D178" t="s">
        <v>10</v>
      </c>
      <c r="E178" t="s">
        <v>162</v>
      </c>
      <c r="F178" t="s">
        <v>24</v>
      </c>
      <c r="G178" t="s">
        <v>24</v>
      </c>
      <c r="H178" t="s">
        <v>10</v>
      </c>
      <c r="I178" cm="1">
        <f t="array" ref="I178">_xlfn.XLOOKUP(1,('Clean Data'!$A$1:$A$1893='Core data'!A178)*('Clean Data'!$D$1:$D$1893='Core data'!D178),'Clean Data'!$E$1:$E$1893,,0)</f>
        <v>0</v>
      </c>
    </row>
    <row r="179" spans="1:9" hidden="1">
      <c r="A179">
        <v>16</v>
      </c>
      <c r="B179" t="s">
        <v>180</v>
      </c>
      <c r="C179" t="s">
        <v>24</v>
      </c>
      <c r="D179" t="s">
        <v>10</v>
      </c>
      <c r="E179" s="70" t="s">
        <v>164</v>
      </c>
      <c r="F179" s="70" t="s">
        <v>24</v>
      </c>
      <c r="G179" t="s">
        <v>226</v>
      </c>
      <c r="H179" t="s">
        <v>201</v>
      </c>
      <c r="I179" cm="1">
        <f t="array" ref="I179">_xlfn.XLOOKUP(1,('Clean Data'!$A$1:$A$1893='Core data'!A179)*('Clean Data'!$D$1:$D$1893='Core data'!D179),'Clean Data'!$E$1:$E$1893,,0)</f>
        <v>1</v>
      </c>
    </row>
    <row r="180" spans="1:9" hidden="1">
      <c r="A180">
        <v>16</v>
      </c>
      <c r="B180" t="s">
        <v>180</v>
      </c>
      <c r="C180" t="s">
        <v>24</v>
      </c>
      <c r="D180" t="s">
        <v>10</v>
      </c>
      <c r="E180" s="71" t="s">
        <v>163</v>
      </c>
      <c r="F180" s="71" t="s">
        <v>24</v>
      </c>
      <c r="G180" t="s">
        <v>225</v>
      </c>
      <c r="H180" t="s">
        <v>200</v>
      </c>
      <c r="I180" cm="1">
        <f t="array" ref="I180">_xlfn.XLOOKUP(1,('Clean Data'!$A$1:$A$1893='Core data'!A180)*('Clean Data'!$D$1:$D$1893='Core data'!D180),'Clean Data'!$E$1:$E$1893,,0)</f>
        <v>1</v>
      </c>
    </row>
    <row r="181" spans="1:9" hidden="1">
      <c r="A181">
        <v>16</v>
      </c>
      <c r="B181" t="s">
        <v>180</v>
      </c>
      <c r="C181" t="s">
        <v>24</v>
      </c>
      <c r="D181" t="s">
        <v>10</v>
      </c>
      <c r="E181" t="s">
        <v>162</v>
      </c>
      <c r="F181" t="s">
        <v>24</v>
      </c>
      <c r="G181" t="s">
        <v>24</v>
      </c>
      <c r="H181" t="s">
        <v>10</v>
      </c>
      <c r="I181" cm="1">
        <f t="array" ref="I181">_xlfn.XLOOKUP(1,('Clean Data'!$A$1:$A$1893='Core data'!A181)*('Clean Data'!$D$1:$D$1893='Core data'!D181),'Clean Data'!$E$1:$E$1893,,0)</f>
        <v>1</v>
      </c>
    </row>
    <row r="182" spans="1:9" hidden="1">
      <c r="A182">
        <v>1</v>
      </c>
      <c r="B182" t="s">
        <v>166</v>
      </c>
      <c r="C182" t="s">
        <v>24</v>
      </c>
      <c r="D182" t="s">
        <v>11</v>
      </c>
      <c r="E182" s="70" t="s">
        <v>164</v>
      </c>
      <c r="F182" s="70" t="s">
        <v>24</v>
      </c>
      <c r="G182" t="s">
        <v>226</v>
      </c>
      <c r="H182" t="s">
        <v>204</v>
      </c>
      <c r="I182" cm="1">
        <f t="array" ref="I182">_xlfn.XLOOKUP(1,('Clean Data'!$A$1:$A$1893='Core data'!A182)*('Clean Data'!$D$1:$D$1893='Core data'!D182),'Clean Data'!$E$1:$E$1893,,0)</f>
        <v>0</v>
      </c>
    </row>
    <row r="183" spans="1:9" hidden="1">
      <c r="A183">
        <v>1</v>
      </c>
      <c r="B183" t="s">
        <v>166</v>
      </c>
      <c r="C183" t="s">
        <v>24</v>
      </c>
      <c r="D183" t="s">
        <v>11</v>
      </c>
      <c r="E183" s="71" t="s">
        <v>163</v>
      </c>
      <c r="F183" s="71" t="s">
        <v>24</v>
      </c>
      <c r="G183" t="s">
        <v>225</v>
      </c>
      <c r="H183" t="s">
        <v>203</v>
      </c>
      <c r="I183" cm="1">
        <f t="array" ref="I183">_xlfn.XLOOKUP(1,('Clean Data'!$A$1:$A$1893='Core data'!A183)*('Clean Data'!$D$1:$D$1893='Core data'!D183),'Clean Data'!$E$1:$E$1893,,0)</f>
        <v>0</v>
      </c>
    </row>
    <row r="184" spans="1:9" hidden="1">
      <c r="A184">
        <v>1</v>
      </c>
      <c r="B184" t="s">
        <v>166</v>
      </c>
      <c r="C184" t="s">
        <v>24</v>
      </c>
      <c r="D184" t="s">
        <v>11</v>
      </c>
      <c r="E184" t="s">
        <v>162</v>
      </c>
      <c r="F184" t="s">
        <v>24</v>
      </c>
      <c r="G184" t="s">
        <v>24</v>
      </c>
      <c r="H184" t="s">
        <v>202</v>
      </c>
      <c r="I184" cm="1">
        <f t="array" ref="I184">_xlfn.XLOOKUP(1,('Clean Data'!$A$1:$A$1893='Core data'!A184)*('Clean Data'!$D$1:$D$1893='Core data'!D184),'Clean Data'!$E$1:$E$1893,,0)</f>
        <v>0</v>
      </c>
    </row>
    <row r="185" spans="1:9" hidden="1">
      <c r="A185">
        <v>2</v>
      </c>
      <c r="B185" t="s">
        <v>167</v>
      </c>
      <c r="C185" t="s">
        <v>24</v>
      </c>
      <c r="D185" t="s">
        <v>11</v>
      </c>
      <c r="E185" s="70" t="s">
        <v>164</v>
      </c>
      <c r="F185" s="70" t="s">
        <v>24</v>
      </c>
      <c r="G185" t="s">
        <v>226</v>
      </c>
      <c r="H185" t="s">
        <v>204</v>
      </c>
      <c r="I185" cm="1">
        <f t="array" ref="I185">_xlfn.XLOOKUP(1,('Clean Data'!$A$1:$A$1893='Core data'!A185)*('Clean Data'!$D$1:$D$1893='Core data'!D185),'Clean Data'!$E$1:$E$1893,,0)</f>
        <v>0</v>
      </c>
    </row>
    <row r="186" spans="1:9" hidden="1">
      <c r="A186">
        <v>2</v>
      </c>
      <c r="B186" t="s">
        <v>167</v>
      </c>
      <c r="C186" t="s">
        <v>24</v>
      </c>
      <c r="D186" t="s">
        <v>11</v>
      </c>
      <c r="E186" s="71" t="s">
        <v>163</v>
      </c>
      <c r="F186" s="71" t="s">
        <v>24</v>
      </c>
      <c r="G186" t="s">
        <v>225</v>
      </c>
      <c r="H186" t="s">
        <v>203</v>
      </c>
      <c r="I186" cm="1">
        <f t="array" ref="I186">_xlfn.XLOOKUP(1,('Clean Data'!$A$1:$A$1893='Core data'!A186)*('Clean Data'!$D$1:$D$1893='Core data'!D186),'Clean Data'!$E$1:$E$1893,,0)</f>
        <v>0</v>
      </c>
    </row>
    <row r="187" spans="1:9" hidden="1">
      <c r="A187">
        <v>2</v>
      </c>
      <c r="B187" t="s">
        <v>167</v>
      </c>
      <c r="C187" t="s">
        <v>24</v>
      </c>
      <c r="D187" t="s">
        <v>11</v>
      </c>
      <c r="E187" t="s">
        <v>162</v>
      </c>
      <c r="F187" t="s">
        <v>24</v>
      </c>
      <c r="G187" t="s">
        <v>24</v>
      </c>
      <c r="H187" t="s">
        <v>202</v>
      </c>
      <c r="I187" cm="1">
        <f t="array" ref="I187">_xlfn.XLOOKUP(1,('Clean Data'!$A$1:$A$1893='Core data'!A187)*('Clean Data'!$D$1:$D$1893='Core data'!D187),'Clean Data'!$E$1:$E$1893,,0)</f>
        <v>0</v>
      </c>
    </row>
    <row r="188" spans="1:9" hidden="1">
      <c r="A188">
        <v>4</v>
      </c>
      <c r="B188" t="s">
        <v>444</v>
      </c>
      <c r="C188" t="s">
        <v>24</v>
      </c>
      <c r="D188" t="s">
        <v>11</v>
      </c>
      <c r="E188" s="70" t="s">
        <v>164</v>
      </c>
      <c r="F188" s="70" t="s">
        <v>24</v>
      </c>
      <c r="G188" t="s">
        <v>226</v>
      </c>
      <c r="H188" t="s">
        <v>204</v>
      </c>
      <c r="I188" cm="1">
        <f t="array" ref="I188">_xlfn.XLOOKUP(1,('Clean Data'!$A$1:$A$1893='Core data'!A188)*('Clean Data'!$D$1:$D$1893='Core data'!D188),'Clean Data'!$E$1:$E$1893,,0)</f>
        <v>0</v>
      </c>
    </row>
    <row r="189" spans="1:9" hidden="1">
      <c r="A189">
        <v>4</v>
      </c>
      <c r="B189" t="s">
        <v>444</v>
      </c>
      <c r="C189" t="s">
        <v>24</v>
      </c>
      <c r="D189" t="s">
        <v>11</v>
      </c>
      <c r="E189" s="71" t="s">
        <v>163</v>
      </c>
      <c r="F189" s="71" t="s">
        <v>24</v>
      </c>
      <c r="G189" t="s">
        <v>225</v>
      </c>
      <c r="H189" t="s">
        <v>203</v>
      </c>
      <c r="I189" cm="1">
        <f t="array" ref="I189">_xlfn.XLOOKUP(1,('Clean Data'!$A$1:$A$1893='Core data'!A189)*('Clean Data'!$D$1:$D$1893='Core data'!D189),'Clean Data'!$E$1:$E$1893,,0)</f>
        <v>0</v>
      </c>
    </row>
    <row r="190" spans="1:9" hidden="1">
      <c r="A190">
        <v>4</v>
      </c>
      <c r="B190" t="s">
        <v>444</v>
      </c>
      <c r="C190" t="s">
        <v>24</v>
      </c>
      <c r="D190" t="s">
        <v>11</v>
      </c>
      <c r="E190" t="s">
        <v>162</v>
      </c>
      <c r="F190" t="s">
        <v>24</v>
      </c>
      <c r="G190" t="s">
        <v>24</v>
      </c>
      <c r="H190" t="s">
        <v>202</v>
      </c>
      <c r="I190" cm="1">
        <f t="array" ref="I190">_xlfn.XLOOKUP(1,('Clean Data'!$A$1:$A$1893='Core data'!A190)*('Clean Data'!$D$1:$D$1893='Core data'!D190),'Clean Data'!$E$1:$E$1893,,0)</f>
        <v>0</v>
      </c>
    </row>
    <row r="191" spans="1:9" hidden="1">
      <c r="A191">
        <v>5</v>
      </c>
      <c r="B191" t="s">
        <v>169</v>
      </c>
      <c r="C191" t="s">
        <v>24</v>
      </c>
      <c r="D191" t="s">
        <v>11</v>
      </c>
      <c r="E191" s="70" t="s">
        <v>164</v>
      </c>
      <c r="F191" s="70" t="s">
        <v>24</v>
      </c>
      <c r="G191" t="s">
        <v>226</v>
      </c>
      <c r="H191" t="s">
        <v>204</v>
      </c>
      <c r="I191" cm="1">
        <f t="array" ref="I191">_xlfn.XLOOKUP(1,('Clean Data'!$A$1:$A$1893='Core data'!A191)*('Clean Data'!$D$1:$D$1893='Core data'!D191),'Clean Data'!$E$1:$E$1893,,0)</f>
        <v>0</v>
      </c>
    </row>
    <row r="192" spans="1:9" hidden="1">
      <c r="A192">
        <v>5</v>
      </c>
      <c r="B192" t="s">
        <v>169</v>
      </c>
      <c r="C192" t="s">
        <v>24</v>
      </c>
      <c r="D192" t="s">
        <v>11</v>
      </c>
      <c r="E192" s="71" t="s">
        <v>163</v>
      </c>
      <c r="F192" s="71" t="s">
        <v>24</v>
      </c>
      <c r="G192" t="s">
        <v>225</v>
      </c>
      <c r="H192" t="s">
        <v>203</v>
      </c>
      <c r="I192" cm="1">
        <f t="array" ref="I192">_xlfn.XLOOKUP(1,('Clean Data'!$A$1:$A$1893='Core data'!A192)*('Clean Data'!$D$1:$D$1893='Core data'!D192),'Clean Data'!$E$1:$E$1893,,0)</f>
        <v>0</v>
      </c>
    </row>
    <row r="193" spans="1:9" hidden="1">
      <c r="A193">
        <v>5</v>
      </c>
      <c r="B193" t="s">
        <v>169</v>
      </c>
      <c r="C193" t="s">
        <v>24</v>
      </c>
      <c r="D193" t="s">
        <v>11</v>
      </c>
      <c r="E193" t="s">
        <v>162</v>
      </c>
      <c r="F193" t="s">
        <v>24</v>
      </c>
      <c r="G193" t="s">
        <v>24</v>
      </c>
      <c r="H193" t="s">
        <v>202</v>
      </c>
      <c r="I193" cm="1">
        <f t="array" ref="I193">_xlfn.XLOOKUP(1,('Clean Data'!$A$1:$A$1893='Core data'!A193)*('Clean Data'!$D$1:$D$1893='Core data'!D193),'Clean Data'!$E$1:$E$1893,,0)</f>
        <v>0</v>
      </c>
    </row>
    <row r="194" spans="1:9" hidden="1">
      <c r="A194">
        <v>6</v>
      </c>
      <c r="B194" t="s">
        <v>170</v>
      </c>
      <c r="C194" t="s">
        <v>24</v>
      </c>
      <c r="D194" t="s">
        <v>11</v>
      </c>
      <c r="E194" s="70" t="s">
        <v>164</v>
      </c>
      <c r="F194" s="70" t="s">
        <v>24</v>
      </c>
      <c r="G194" t="s">
        <v>226</v>
      </c>
      <c r="H194" t="s">
        <v>204</v>
      </c>
      <c r="I194" cm="1">
        <f t="array" ref="I194">_xlfn.XLOOKUP(1,('Clean Data'!$A$1:$A$1893='Core data'!A194)*('Clean Data'!$D$1:$D$1893='Core data'!D194),'Clean Data'!$E$1:$E$1893,,0)</f>
        <v>0</v>
      </c>
    </row>
    <row r="195" spans="1:9" hidden="1">
      <c r="A195">
        <v>6</v>
      </c>
      <c r="B195" t="s">
        <v>170</v>
      </c>
      <c r="C195" t="s">
        <v>24</v>
      </c>
      <c r="D195" t="s">
        <v>11</v>
      </c>
      <c r="E195" s="71" t="s">
        <v>163</v>
      </c>
      <c r="F195" s="71" t="s">
        <v>24</v>
      </c>
      <c r="G195" t="s">
        <v>225</v>
      </c>
      <c r="H195" t="s">
        <v>203</v>
      </c>
      <c r="I195" cm="1">
        <f t="array" ref="I195">_xlfn.XLOOKUP(1,('Clean Data'!$A$1:$A$1893='Core data'!A195)*('Clean Data'!$D$1:$D$1893='Core data'!D195),'Clean Data'!$E$1:$E$1893,,0)</f>
        <v>0</v>
      </c>
    </row>
    <row r="196" spans="1:9" hidden="1">
      <c r="A196">
        <v>6</v>
      </c>
      <c r="B196" t="s">
        <v>170</v>
      </c>
      <c r="C196" t="s">
        <v>24</v>
      </c>
      <c r="D196" t="s">
        <v>11</v>
      </c>
      <c r="E196" t="s">
        <v>162</v>
      </c>
      <c r="F196" t="s">
        <v>24</v>
      </c>
      <c r="G196" t="s">
        <v>24</v>
      </c>
      <c r="H196" t="s">
        <v>202</v>
      </c>
      <c r="I196" cm="1">
        <f t="array" ref="I196">_xlfn.XLOOKUP(1,('Clean Data'!$A$1:$A$1893='Core data'!A196)*('Clean Data'!$D$1:$D$1893='Core data'!D196),'Clean Data'!$E$1:$E$1893,,0)</f>
        <v>0</v>
      </c>
    </row>
    <row r="197" spans="1:9" hidden="1">
      <c r="A197">
        <v>7</v>
      </c>
      <c r="B197" t="s">
        <v>171</v>
      </c>
      <c r="C197" t="s">
        <v>24</v>
      </c>
      <c r="D197" t="s">
        <v>11</v>
      </c>
      <c r="E197" s="70" t="s">
        <v>164</v>
      </c>
      <c r="F197" s="70" t="s">
        <v>24</v>
      </c>
      <c r="G197" t="s">
        <v>226</v>
      </c>
      <c r="H197" t="s">
        <v>204</v>
      </c>
      <c r="I197" cm="1">
        <f t="array" ref="I197">_xlfn.XLOOKUP(1,('Clean Data'!$A$1:$A$1893='Core data'!A197)*('Clean Data'!$D$1:$D$1893='Core data'!D197),'Clean Data'!$E$1:$E$1893,,0)</f>
        <v>0</v>
      </c>
    </row>
    <row r="198" spans="1:9" hidden="1">
      <c r="A198">
        <v>7</v>
      </c>
      <c r="B198" t="s">
        <v>171</v>
      </c>
      <c r="C198" t="s">
        <v>24</v>
      </c>
      <c r="D198" t="s">
        <v>11</v>
      </c>
      <c r="E198" s="71" t="s">
        <v>163</v>
      </c>
      <c r="F198" s="71" t="s">
        <v>24</v>
      </c>
      <c r="G198" t="s">
        <v>225</v>
      </c>
      <c r="H198" t="s">
        <v>203</v>
      </c>
      <c r="I198" cm="1">
        <f t="array" ref="I198">_xlfn.XLOOKUP(1,('Clean Data'!$A$1:$A$1893='Core data'!A198)*('Clean Data'!$D$1:$D$1893='Core data'!D198),'Clean Data'!$E$1:$E$1893,,0)</f>
        <v>0</v>
      </c>
    </row>
    <row r="199" spans="1:9" hidden="1">
      <c r="A199">
        <v>7</v>
      </c>
      <c r="B199" t="s">
        <v>171</v>
      </c>
      <c r="C199" t="s">
        <v>24</v>
      </c>
      <c r="D199" t="s">
        <v>11</v>
      </c>
      <c r="E199" t="s">
        <v>162</v>
      </c>
      <c r="F199" t="s">
        <v>24</v>
      </c>
      <c r="G199" t="s">
        <v>24</v>
      </c>
      <c r="H199" t="s">
        <v>202</v>
      </c>
      <c r="I199" cm="1">
        <f t="array" ref="I199">_xlfn.XLOOKUP(1,('Clean Data'!$A$1:$A$1893='Core data'!A199)*('Clean Data'!$D$1:$D$1893='Core data'!D199),'Clean Data'!$E$1:$E$1893,,0)</f>
        <v>0</v>
      </c>
    </row>
    <row r="200" spans="1:9" hidden="1">
      <c r="A200">
        <v>8</v>
      </c>
      <c r="B200" t="s">
        <v>172</v>
      </c>
      <c r="C200" t="s">
        <v>24</v>
      </c>
      <c r="D200" t="s">
        <v>11</v>
      </c>
      <c r="E200" s="70" t="s">
        <v>164</v>
      </c>
      <c r="F200" s="70" t="s">
        <v>24</v>
      </c>
      <c r="G200" t="s">
        <v>226</v>
      </c>
      <c r="H200" t="s">
        <v>204</v>
      </c>
      <c r="I200" cm="1">
        <f t="array" ref="I200">_xlfn.XLOOKUP(1,('Clean Data'!$A$1:$A$1893='Core data'!A200)*('Clean Data'!$D$1:$D$1893='Core data'!D200),'Clean Data'!$E$1:$E$1893,,0)</f>
        <v>0</v>
      </c>
    </row>
    <row r="201" spans="1:9" hidden="1">
      <c r="A201">
        <v>8</v>
      </c>
      <c r="B201" t="s">
        <v>172</v>
      </c>
      <c r="C201" t="s">
        <v>24</v>
      </c>
      <c r="D201" t="s">
        <v>11</v>
      </c>
      <c r="E201" s="71" t="s">
        <v>163</v>
      </c>
      <c r="F201" s="71" t="s">
        <v>24</v>
      </c>
      <c r="G201" t="s">
        <v>225</v>
      </c>
      <c r="H201" t="s">
        <v>203</v>
      </c>
      <c r="I201" cm="1">
        <f t="array" ref="I201">_xlfn.XLOOKUP(1,('Clean Data'!$A$1:$A$1893='Core data'!A201)*('Clean Data'!$D$1:$D$1893='Core data'!D201),'Clean Data'!$E$1:$E$1893,,0)</f>
        <v>0</v>
      </c>
    </row>
    <row r="202" spans="1:9" hidden="1">
      <c r="A202">
        <v>8</v>
      </c>
      <c r="B202" t="s">
        <v>172</v>
      </c>
      <c r="C202" t="s">
        <v>24</v>
      </c>
      <c r="D202" t="s">
        <v>11</v>
      </c>
      <c r="E202" t="s">
        <v>162</v>
      </c>
      <c r="F202" t="s">
        <v>24</v>
      </c>
      <c r="G202" t="s">
        <v>24</v>
      </c>
      <c r="H202" t="s">
        <v>202</v>
      </c>
      <c r="I202" cm="1">
        <f t="array" ref="I202">_xlfn.XLOOKUP(1,('Clean Data'!$A$1:$A$1893='Core data'!A202)*('Clean Data'!$D$1:$D$1893='Core data'!D202),'Clean Data'!$E$1:$E$1893,,0)</f>
        <v>0</v>
      </c>
    </row>
    <row r="203" spans="1:9" hidden="1">
      <c r="A203">
        <v>9</v>
      </c>
      <c r="B203" t="s">
        <v>173</v>
      </c>
      <c r="C203" t="s">
        <v>24</v>
      </c>
      <c r="D203" t="s">
        <v>11</v>
      </c>
      <c r="E203" s="70" t="s">
        <v>164</v>
      </c>
      <c r="F203" s="70" t="s">
        <v>24</v>
      </c>
      <c r="G203" t="s">
        <v>226</v>
      </c>
      <c r="H203" t="s">
        <v>204</v>
      </c>
      <c r="I203" cm="1">
        <f t="array" ref="I203">_xlfn.XLOOKUP(1,('Clean Data'!$A$1:$A$1893='Core data'!A203)*('Clean Data'!$D$1:$D$1893='Core data'!D203),'Clean Data'!$E$1:$E$1893,,0)</f>
        <v>1</v>
      </c>
    </row>
    <row r="204" spans="1:9" hidden="1">
      <c r="A204">
        <v>9</v>
      </c>
      <c r="B204" t="s">
        <v>173</v>
      </c>
      <c r="C204" t="s">
        <v>24</v>
      </c>
      <c r="D204" t="s">
        <v>11</v>
      </c>
      <c r="E204" s="71" t="s">
        <v>163</v>
      </c>
      <c r="F204" s="71" t="s">
        <v>24</v>
      </c>
      <c r="G204" t="s">
        <v>225</v>
      </c>
      <c r="H204" t="s">
        <v>203</v>
      </c>
      <c r="I204" cm="1">
        <f t="array" ref="I204">_xlfn.XLOOKUP(1,('Clean Data'!$A$1:$A$1893='Core data'!A204)*('Clean Data'!$D$1:$D$1893='Core data'!D204),'Clean Data'!$E$1:$E$1893,,0)</f>
        <v>1</v>
      </c>
    </row>
    <row r="205" spans="1:9" hidden="1">
      <c r="A205">
        <v>9</v>
      </c>
      <c r="B205" t="s">
        <v>173</v>
      </c>
      <c r="C205" t="s">
        <v>24</v>
      </c>
      <c r="D205" t="s">
        <v>11</v>
      </c>
      <c r="E205" t="s">
        <v>162</v>
      </c>
      <c r="F205" t="s">
        <v>24</v>
      </c>
      <c r="G205" t="s">
        <v>24</v>
      </c>
      <c r="H205" t="s">
        <v>202</v>
      </c>
      <c r="I205" cm="1">
        <f t="array" ref="I205">_xlfn.XLOOKUP(1,('Clean Data'!$A$1:$A$1893='Core data'!A205)*('Clean Data'!$D$1:$D$1893='Core data'!D205),'Clean Data'!$E$1:$E$1893,,0)</f>
        <v>1</v>
      </c>
    </row>
    <row r="206" spans="1:9" hidden="1">
      <c r="A206">
        <v>10</v>
      </c>
      <c r="B206" t="s">
        <v>174</v>
      </c>
      <c r="C206" t="s">
        <v>24</v>
      </c>
      <c r="D206" t="s">
        <v>11</v>
      </c>
      <c r="E206" s="70" t="s">
        <v>164</v>
      </c>
      <c r="F206" s="70" t="s">
        <v>24</v>
      </c>
      <c r="G206" t="s">
        <v>226</v>
      </c>
      <c r="H206" t="s">
        <v>204</v>
      </c>
      <c r="I206" cm="1">
        <f t="array" ref="I206">_xlfn.XLOOKUP(1,('Clean Data'!$A$1:$A$1893='Core data'!A206)*('Clean Data'!$D$1:$D$1893='Core data'!D206),'Clean Data'!$E$1:$E$1893,,0)</f>
        <v>0</v>
      </c>
    </row>
    <row r="207" spans="1:9" hidden="1">
      <c r="A207">
        <v>10</v>
      </c>
      <c r="B207" t="s">
        <v>174</v>
      </c>
      <c r="C207" t="s">
        <v>24</v>
      </c>
      <c r="D207" t="s">
        <v>11</v>
      </c>
      <c r="E207" s="71" t="s">
        <v>163</v>
      </c>
      <c r="F207" s="71" t="s">
        <v>24</v>
      </c>
      <c r="G207" t="s">
        <v>225</v>
      </c>
      <c r="H207" t="s">
        <v>203</v>
      </c>
      <c r="I207" cm="1">
        <f t="array" ref="I207">_xlfn.XLOOKUP(1,('Clean Data'!$A$1:$A$1893='Core data'!A207)*('Clean Data'!$D$1:$D$1893='Core data'!D207),'Clean Data'!$E$1:$E$1893,,0)</f>
        <v>0</v>
      </c>
    </row>
    <row r="208" spans="1:9" hidden="1">
      <c r="A208">
        <v>10</v>
      </c>
      <c r="B208" t="s">
        <v>174</v>
      </c>
      <c r="C208" t="s">
        <v>24</v>
      </c>
      <c r="D208" t="s">
        <v>11</v>
      </c>
      <c r="E208" t="s">
        <v>162</v>
      </c>
      <c r="F208" t="s">
        <v>24</v>
      </c>
      <c r="G208" t="s">
        <v>24</v>
      </c>
      <c r="H208" t="s">
        <v>202</v>
      </c>
      <c r="I208" cm="1">
        <f t="array" ref="I208">_xlfn.XLOOKUP(1,('Clean Data'!$A$1:$A$1893='Core data'!A208)*('Clean Data'!$D$1:$D$1893='Core data'!D208),'Clean Data'!$E$1:$E$1893,,0)</f>
        <v>0</v>
      </c>
    </row>
    <row r="209" spans="1:9">
      <c r="A209">
        <v>11</v>
      </c>
      <c r="B209" t="s">
        <v>175</v>
      </c>
      <c r="C209" t="s">
        <v>24</v>
      </c>
      <c r="D209" t="s">
        <v>11</v>
      </c>
      <c r="E209" s="70" t="s">
        <v>164</v>
      </c>
      <c r="F209" s="70" t="s">
        <v>24</v>
      </c>
      <c r="G209" t="s">
        <v>226</v>
      </c>
      <c r="H209" t="s">
        <v>204</v>
      </c>
      <c r="I209" cm="1">
        <f t="array" ref="I209">_xlfn.XLOOKUP(1,('Clean Data'!$A$1:$A$1893='Core data'!A209)*('Clean Data'!$D$1:$D$1893='Core data'!D209),'Clean Data'!$E$1:$E$1893,,0)</f>
        <v>0</v>
      </c>
    </row>
    <row r="210" spans="1:9">
      <c r="A210">
        <v>11</v>
      </c>
      <c r="B210" t="s">
        <v>175</v>
      </c>
      <c r="C210" t="s">
        <v>24</v>
      </c>
      <c r="D210" t="s">
        <v>11</v>
      </c>
      <c r="E210" s="71" t="s">
        <v>163</v>
      </c>
      <c r="F210" s="71" t="s">
        <v>24</v>
      </c>
      <c r="G210" t="s">
        <v>225</v>
      </c>
      <c r="H210" t="s">
        <v>203</v>
      </c>
      <c r="I210" cm="1">
        <f t="array" ref="I210">_xlfn.XLOOKUP(1,('Clean Data'!$A$1:$A$1893='Core data'!A210)*('Clean Data'!$D$1:$D$1893='Core data'!D210),'Clean Data'!$E$1:$E$1893,,0)</f>
        <v>0</v>
      </c>
    </row>
    <row r="211" spans="1:9">
      <c r="A211">
        <v>11</v>
      </c>
      <c r="B211" t="s">
        <v>175</v>
      </c>
      <c r="C211" t="s">
        <v>24</v>
      </c>
      <c r="D211" t="s">
        <v>11</v>
      </c>
      <c r="E211" t="s">
        <v>162</v>
      </c>
      <c r="F211" t="s">
        <v>24</v>
      </c>
      <c r="G211" t="s">
        <v>24</v>
      </c>
      <c r="H211" t="s">
        <v>202</v>
      </c>
      <c r="I211" cm="1">
        <f t="array" ref="I211">_xlfn.XLOOKUP(1,('Clean Data'!$A$1:$A$1893='Core data'!A211)*('Clean Data'!$D$1:$D$1893='Core data'!D211),'Clean Data'!$E$1:$E$1893,,0)</f>
        <v>0</v>
      </c>
    </row>
    <row r="212" spans="1:9" hidden="1">
      <c r="A212">
        <v>12</v>
      </c>
      <c r="B212" t="s">
        <v>176</v>
      </c>
      <c r="C212" t="s">
        <v>24</v>
      </c>
      <c r="D212" t="s">
        <v>11</v>
      </c>
      <c r="E212" s="70" t="s">
        <v>164</v>
      </c>
      <c r="F212" s="70" t="s">
        <v>24</v>
      </c>
      <c r="G212" t="s">
        <v>226</v>
      </c>
      <c r="H212" t="s">
        <v>204</v>
      </c>
      <c r="I212" cm="1">
        <f t="array" ref="I212">_xlfn.XLOOKUP(1,('Clean Data'!$A$1:$A$1893='Core data'!A212)*('Clean Data'!$D$1:$D$1893='Core data'!D212),'Clean Data'!$E$1:$E$1893,,0)</f>
        <v>0</v>
      </c>
    </row>
    <row r="213" spans="1:9" hidden="1">
      <c r="A213">
        <v>12</v>
      </c>
      <c r="B213" t="s">
        <v>176</v>
      </c>
      <c r="C213" t="s">
        <v>24</v>
      </c>
      <c r="D213" t="s">
        <v>11</v>
      </c>
      <c r="E213" s="71" t="s">
        <v>163</v>
      </c>
      <c r="F213" s="71" t="s">
        <v>24</v>
      </c>
      <c r="G213" t="s">
        <v>225</v>
      </c>
      <c r="H213" t="s">
        <v>203</v>
      </c>
      <c r="I213" cm="1">
        <f t="array" ref="I213">_xlfn.XLOOKUP(1,('Clean Data'!$A$1:$A$1893='Core data'!A213)*('Clean Data'!$D$1:$D$1893='Core data'!D213),'Clean Data'!$E$1:$E$1893,,0)</f>
        <v>0</v>
      </c>
    </row>
    <row r="214" spans="1:9" hidden="1">
      <c r="A214">
        <v>12</v>
      </c>
      <c r="B214" t="s">
        <v>176</v>
      </c>
      <c r="C214" t="s">
        <v>24</v>
      </c>
      <c r="D214" t="s">
        <v>11</v>
      </c>
      <c r="E214" t="s">
        <v>162</v>
      </c>
      <c r="F214" t="s">
        <v>24</v>
      </c>
      <c r="G214" t="s">
        <v>24</v>
      </c>
      <c r="H214" t="s">
        <v>202</v>
      </c>
      <c r="I214" cm="1">
        <f t="array" ref="I214">_xlfn.XLOOKUP(1,('Clean Data'!$A$1:$A$1893='Core data'!A214)*('Clean Data'!$D$1:$D$1893='Core data'!D214),'Clean Data'!$E$1:$E$1893,,0)</f>
        <v>0</v>
      </c>
    </row>
    <row r="215" spans="1:9" hidden="1">
      <c r="A215">
        <v>13</v>
      </c>
      <c r="B215" t="s">
        <v>177</v>
      </c>
      <c r="C215" t="s">
        <v>24</v>
      </c>
      <c r="D215" t="s">
        <v>11</v>
      </c>
      <c r="E215" s="70" t="s">
        <v>164</v>
      </c>
      <c r="F215" s="70" t="s">
        <v>24</v>
      </c>
      <c r="G215" t="s">
        <v>226</v>
      </c>
      <c r="H215" t="s">
        <v>204</v>
      </c>
      <c r="I215" cm="1">
        <f t="array" ref="I215">_xlfn.XLOOKUP(1,('Clean Data'!$A$1:$A$1893='Core data'!A215)*('Clean Data'!$D$1:$D$1893='Core data'!D215),'Clean Data'!$E$1:$E$1893,,0)</f>
        <v>1</v>
      </c>
    </row>
    <row r="216" spans="1:9" hidden="1">
      <c r="A216">
        <v>13</v>
      </c>
      <c r="B216" t="s">
        <v>177</v>
      </c>
      <c r="C216" t="s">
        <v>24</v>
      </c>
      <c r="D216" t="s">
        <v>11</v>
      </c>
      <c r="E216" s="71" t="s">
        <v>163</v>
      </c>
      <c r="F216" s="71" t="s">
        <v>24</v>
      </c>
      <c r="G216" t="s">
        <v>225</v>
      </c>
      <c r="H216" t="s">
        <v>203</v>
      </c>
      <c r="I216" cm="1">
        <f t="array" ref="I216">_xlfn.XLOOKUP(1,('Clean Data'!$A$1:$A$1893='Core data'!A216)*('Clean Data'!$D$1:$D$1893='Core data'!D216),'Clean Data'!$E$1:$E$1893,,0)</f>
        <v>1</v>
      </c>
    </row>
    <row r="217" spans="1:9" hidden="1">
      <c r="A217">
        <v>13</v>
      </c>
      <c r="B217" t="s">
        <v>177</v>
      </c>
      <c r="C217" t="s">
        <v>24</v>
      </c>
      <c r="D217" t="s">
        <v>11</v>
      </c>
      <c r="E217" t="s">
        <v>162</v>
      </c>
      <c r="F217" t="s">
        <v>24</v>
      </c>
      <c r="G217" t="s">
        <v>24</v>
      </c>
      <c r="H217" t="s">
        <v>202</v>
      </c>
      <c r="I217" cm="1">
        <f t="array" ref="I217">_xlfn.XLOOKUP(1,('Clean Data'!$A$1:$A$1893='Core data'!A217)*('Clean Data'!$D$1:$D$1893='Core data'!D217),'Clean Data'!$E$1:$E$1893,,0)</f>
        <v>1</v>
      </c>
    </row>
    <row r="218" spans="1:9">
      <c r="A218">
        <v>14</v>
      </c>
      <c r="B218" t="s">
        <v>178</v>
      </c>
      <c r="C218" t="s">
        <v>24</v>
      </c>
      <c r="D218" t="s">
        <v>11</v>
      </c>
      <c r="E218" s="70" t="s">
        <v>164</v>
      </c>
      <c r="F218" s="70" t="s">
        <v>24</v>
      </c>
      <c r="G218" t="s">
        <v>226</v>
      </c>
      <c r="H218" t="s">
        <v>204</v>
      </c>
      <c r="I218" cm="1">
        <f t="array" ref="I218">_xlfn.XLOOKUP(1,('Clean Data'!$A$1:$A$1893='Core data'!A218)*('Clean Data'!$D$1:$D$1893='Core data'!D218),'Clean Data'!$E$1:$E$1893,,0)</f>
        <v>0</v>
      </c>
    </row>
    <row r="219" spans="1:9">
      <c r="A219">
        <v>14</v>
      </c>
      <c r="B219" t="s">
        <v>178</v>
      </c>
      <c r="C219" t="s">
        <v>24</v>
      </c>
      <c r="D219" t="s">
        <v>11</v>
      </c>
      <c r="E219" s="71" t="s">
        <v>163</v>
      </c>
      <c r="F219" s="71" t="s">
        <v>24</v>
      </c>
      <c r="G219" t="s">
        <v>225</v>
      </c>
      <c r="H219" t="s">
        <v>203</v>
      </c>
      <c r="I219" cm="1">
        <f t="array" ref="I219">_xlfn.XLOOKUP(1,('Clean Data'!$A$1:$A$1893='Core data'!A219)*('Clean Data'!$D$1:$D$1893='Core data'!D219),'Clean Data'!$E$1:$E$1893,,0)</f>
        <v>0</v>
      </c>
    </row>
    <row r="220" spans="1:9">
      <c r="A220">
        <v>14</v>
      </c>
      <c r="B220" t="s">
        <v>178</v>
      </c>
      <c r="C220" t="s">
        <v>24</v>
      </c>
      <c r="D220" t="s">
        <v>11</v>
      </c>
      <c r="E220" t="s">
        <v>162</v>
      </c>
      <c r="F220" t="s">
        <v>24</v>
      </c>
      <c r="G220" t="s">
        <v>24</v>
      </c>
      <c r="H220" t="s">
        <v>202</v>
      </c>
      <c r="I220" cm="1">
        <f t="array" ref="I220">_xlfn.XLOOKUP(1,('Clean Data'!$A$1:$A$1893='Core data'!A220)*('Clean Data'!$D$1:$D$1893='Core data'!D220),'Clean Data'!$E$1:$E$1893,,0)</f>
        <v>0</v>
      </c>
    </row>
    <row r="221" spans="1:9" hidden="1">
      <c r="A221">
        <v>15</v>
      </c>
      <c r="B221" t="s">
        <v>179</v>
      </c>
      <c r="C221" t="s">
        <v>24</v>
      </c>
      <c r="D221" t="s">
        <v>11</v>
      </c>
      <c r="E221" s="70" t="s">
        <v>164</v>
      </c>
      <c r="F221" s="70" t="s">
        <v>24</v>
      </c>
      <c r="G221" t="s">
        <v>226</v>
      </c>
      <c r="H221" t="s">
        <v>204</v>
      </c>
      <c r="I221" cm="1">
        <f t="array" ref="I221">_xlfn.XLOOKUP(1,('Clean Data'!$A$1:$A$1893='Core data'!A221)*('Clean Data'!$D$1:$D$1893='Core data'!D221),'Clean Data'!$E$1:$E$1893,,0)</f>
        <v>0</v>
      </c>
    </row>
    <row r="222" spans="1:9" hidden="1">
      <c r="A222">
        <v>15</v>
      </c>
      <c r="B222" t="s">
        <v>179</v>
      </c>
      <c r="C222" t="s">
        <v>24</v>
      </c>
      <c r="D222" t="s">
        <v>11</v>
      </c>
      <c r="E222" s="71" t="s">
        <v>163</v>
      </c>
      <c r="F222" s="71" t="s">
        <v>24</v>
      </c>
      <c r="G222" t="s">
        <v>225</v>
      </c>
      <c r="H222" t="s">
        <v>203</v>
      </c>
      <c r="I222" cm="1">
        <f t="array" ref="I222">_xlfn.XLOOKUP(1,('Clean Data'!$A$1:$A$1893='Core data'!A222)*('Clean Data'!$D$1:$D$1893='Core data'!D222),'Clean Data'!$E$1:$E$1893,,0)</f>
        <v>0</v>
      </c>
    </row>
    <row r="223" spans="1:9" hidden="1">
      <c r="A223">
        <v>15</v>
      </c>
      <c r="B223" t="s">
        <v>179</v>
      </c>
      <c r="C223" t="s">
        <v>24</v>
      </c>
      <c r="D223" t="s">
        <v>11</v>
      </c>
      <c r="E223" t="s">
        <v>162</v>
      </c>
      <c r="F223" t="s">
        <v>24</v>
      </c>
      <c r="G223" t="s">
        <v>24</v>
      </c>
      <c r="H223" t="s">
        <v>202</v>
      </c>
      <c r="I223" cm="1">
        <f t="array" ref="I223">_xlfn.XLOOKUP(1,('Clean Data'!$A$1:$A$1893='Core data'!A223)*('Clean Data'!$D$1:$D$1893='Core data'!D223),'Clean Data'!$E$1:$E$1893,,0)</f>
        <v>0</v>
      </c>
    </row>
    <row r="224" spans="1:9" hidden="1">
      <c r="A224">
        <v>16</v>
      </c>
      <c r="B224" t="s">
        <v>180</v>
      </c>
      <c r="C224" t="s">
        <v>24</v>
      </c>
      <c r="D224" t="s">
        <v>11</v>
      </c>
      <c r="E224" s="70" t="s">
        <v>164</v>
      </c>
      <c r="F224" s="70" t="s">
        <v>24</v>
      </c>
      <c r="G224" t="s">
        <v>226</v>
      </c>
      <c r="H224" t="s">
        <v>204</v>
      </c>
      <c r="I224" cm="1">
        <f t="array" ref="I224">_xlfn.XLOOKUP(1,('Clean Data'!$A$1:$A$1893='Core data'!A224)*('Clean Data'!$D$1:$D$1893='Core data'!D224),'Clean Data'!$E$1:$E$1893,,0)</f>
        <v>0</v>
      </c>
    </row>
    <row r="225" spans="1:9" hidden="1">
      <c r="A225">
        <v>16</v>
      </c>
      <c r="B225" t="s">
        <v>180</v>
      </c>
      <c r="C225" t="s">
        <v>24</v>
      </c>
      <c r="D225" t="s">
        <v>11</v>
      </c>
      <c r="E225" s="71" t="s">
        <v>163</v>
      </c>
      <c r="F225" s="71" t="s">
        <v>24</v>
      </c>
      <c r="G225" t="s">
        <v>225</v>
      </c>
      <c r="H225" t="s">
        <v>203</v>
      </c>
      <c r="I225" cm="1">
        <f t="array" ref="I225">_xlfn.XLOOKUP(1,('Clean Data'!$A$1:$A$1893='Core data'!A225)*('Clean Data'!$D$1:$D$1893='Core data'!D225),'Clean Data'!$E$1:$E$1893,,0)</f>
        <v>0</v>
      </c>
    </row>
    <row r="226" spans="1:9" hidden="1">
      <c r="A226">
        <v>16</v>
      </c>
      <c r="B226" t="s">
        <v>180</v>
      </c>
      <c r="C226" t="s">
        <v>24</v>
      </c>
      <c r="D226" t="s">
        <v>11</v>
      </c>
      <c r="E226" t="s">
        <v>162</v>
      </c>
      <c r="F226" t="s">
        <v>24</v>
      </c>
      <c r="G226" t="s">
        <v>24</v>
      </c>
      <c r="H226" t="s">
        <v>202</v>
      </c>
      <c r="I226" cm="1">
        <f t="array" ref="I226">_xlfn.XLOOKUP(1,('Clean Data'!$A$1:$A$1893='Core data'!A226)*('Clean Data'!$D$1:$D$1893='Core data'!D226),'Clean Data'!$E$1:$E$1893,,0)</f>
        <v>0</v>
      </c>
    </row>
    <row r="227" spans="1:9" hidden="1">
      <c r="A227">
        <v>1</v>
      </c>
      <c r="B227" t="s">
        <v>166</v>
      </c>
      <c r="C227" t="s">
        <v>446</v>
      </c>
      <c r="D227" t="s">
        <v>15</v>
      </c>
      <c r="E227" s="71" t="s">
        <v>163</v>
      </c>
      <c r="F227" s="71" t="s">
        <v>446</v>
      </c>
      <c r="G227" t="s">
        <v>288</v>
      </c>
      <c r="H227" t="s">
        <v>209</v>
      </c>
      <c r="I227" cm="1">
        <f t="array" ref="I227">_xlfn.XLOOKUP(1,('Clean Data'!$A$1:$A$1893='Core data'!A227)*('Clean Data'!$D$1:$D$1893='Core data'!D227),'Clean Data'!$E$1:$E$1893,,0)</f>
        <v>1</v>
      </c>
    </row>
    <row r="228" spans="1:9" hidden="1">
      <c r="A228">
        <v>1</v>
      </c>
      <c r="B228" t="s">
        <v>166</v>
      </c>
      <c r="C228" t="s">
        <v>446</v>
      </c>
      <c r="D228" t="s">
        <v>15</v>
      </c>
      <c r="E228" s="70" t="s">
        <v>164</v>
      </c>
      <c r="F228" s="70" t="s">
        <v>446</v>
      </c>
      <c r="G228" t="s">
        <v>289</v>
      </c>
      <c r="H228" t="s">
        <v>210</v>
      </c>
      <c r="I228" cm="1">
        <f t="array" ref="I228">_xlfn.XLOOKUP(1,('Clean Data'!$A$1:$A$1893='Core data'!A228)*('Clean Data'!$D$1:$D$1893='Core data'!D228),'Clean Data'!$E$1:$E$1893,,0)</f>
        <v>1</v>
      </c>
    </row>
    <row r="229" spans="1:9" hidden="1">
      <c r="A229">
        <v>1</v>
      </c>
      <c r="B229" t="s">
        <v>166</v>
      </c>
      <c r="C229" t="s">
        <v>446</v>
      </c>
      <c r="D229" t="s">
        <v>15</v>
      </c>
      <c r="E229" t="s">
        <v>162</v>
      </c>
      <c r="F229" t="s">
        <v>446</v>
      </c>
      <c r="G229" t="s">
        <v>62</v>
      </c>
      <c r="H229" t="s">
        <v>15</v>
      </c>
      <c r="I229" cm="1">
        <f t="array" ref="I229">_xlfn.XLOOKUP(1,('Clean Data'!$A$1:$A$1893='Core data'!A229)*('Clean Data'!$D$1:$D$1893='Core data'!D229),'Clean Data'!$E$1:$E$1893,,0)</f>
        <v>1</v>
      </c>
    </row>
    <row r="230" spans="1:9" hidden="1">
      <c r="A230">
        <v>2</v>
      </c>
      <c r="B230" t="s">
        <v>167</v>
      </c>
      <c r="C230" t="s">
        <v>446</v>
      </c>
      <c r="D230" t="s">
        <v>15</v>
      </c>
      <c r="E230" s="71" t="s">
        <v>163</v>
      </c>
      <c r="F230" s="71" t="s">
        <v>446</v>
      </c>
      <c r="G230" t="s">
        <v>288</v>
      </c>
      <c r="H230" t="s">
        <v>209</v>
      </c>
      <c r="I230" cm="1">
        <f t="array" ref="I230">_xlfn.XLOOKUP(1,('Clean Data'!$A$1:$A$1893='Core data'!A230)*('Clean Data'!$D$1:$D$1893='Core data'!D230),'Clean Data'!$E$1:$E$1893,,0)</f>
        <v>1</v>
      </c>
    </row>
    <row r="231" spans="1:9" hidden="1">
      <c r="A231">
        <v>2</v>
      </c>
      <c r="B231" t="s">
        <v>167</v>
      </c>
      <c r="C231" t="s">
        <v>446</v>
      </c>
      <c r="D231" t="s">
        <v>15</v>
      </c>
      <c r="E231" s="70" t="s">
        <v>164</v>
      </c>
      <c r="F231" s="70" t="s">
        <v>446</v>
      </c>
      <c r="G231" t="s">
        <v>289</v>
      </c>
      <c r="H231" t="s">
        <v>210</v>
      </c>
      <c r="I231" cm="1">
        <f t="array" ref="I231">_xlfn.XLOOKUP(1,('Clean Data'!$A$1:$A$1893='Core data'!A231)*('Clean Data'!$D$1:$D$1893='Core data'!D231),'Clean Data'!$E$1:$E$1893,,0)</f>
        <v>1</v>
      </c>
    </row>
    <row r="232" spans="1:9" hidden="1">
      <c r="A232">
        <v>2</v>
      </c>
      <c r="B232" t="s">
        <v>167</v>
      </c>
      <c r="C232" t="s">
        <v>446</v>
      </c>
      <c r="D232" t="s">
        <v>15</v>
      </c>
      <c r="E232" t="s">
        <v>162</v>
      </c>
      <c r="F232" t="s">
        <v>446</v>
      </c>
      <c r="G232" t="s">
        <v>62</v>
      </c>
      <c r="H232" t="s">
        <v>15</v>
      </c>
      <c r="I232" cm="1">
        <f t="array" ref="I232">_xlfn.XLOOKUP(1,('Clean Data'!$A$1:$A$1893='Core data'!A232)*('Clean Data'!$D$1:$D$1893='Core data'!D232),'Clean Data'!$E$1:$E$1893,,0)</f>
        <v>1</v>
      </c>
    </row>
    <row r="233" spans="1:9" hidden="1">
      <c r="A233">
        <v>4</v>
      </c>
      <c r="B233" t="s">
        <v>444</v>
      </c>
      <c r="C233" t="s">
        <v>446</v>
      </c>
      <c r="D233" t="s">
        <v>15</v>
      </c>
      <c r="E233" s="71" t="s">
        <v>163</v>
      </c>
      <c r="F233" s="71" t="s">
        <v>446</v>
      </c>
      <c r="G233" t="s">
        <v>288</v>
      </c>
      <c r="H233" t="s">
        <v>209</v>
      </c>
      <c r="I233" cm="1">
        <f t="array" ref="I233">_xlfn.XLOOKUP(1,('Clean Data'!$A$1:$A$1893='Core data'!A233)*('Clean Data'!$D$1:$D$1893='Core data'!D233),'Clean Data'!$E$1:$E$1893,,0)</f>
        <v>1</v>
      </c>
    </row>
    <row r="234" spans="1:9" hidden="1">
      <c r="A234">
        <v>4</v>
      </c>
      <c r="B234" t="s">
        <v>444</v>
      </c>
      <c r="C234" t="s">
        <v>446</v>
      </c>
      <c r="D234" t="s">
        <v>15</v>
      </c>
      <c r="E234" s="70" t="s">
        <v>164</v>
      </c>
      <c r="F234" s="70" t="s">
        <v>446</v>
      </c>
      <c r="G234" t="s">
        <v>289</v>
      </c>
      <c r="H234" t="s">
        <v>210</v>
      </c>
      <c r="I234" cm="1">
        <f t="array" ref="I234">_xlfn.XLOOKUP(1,('Clean Data'!$A$1:$A$1893='Core data'!A234)*('Clean Data'!$D$1:$D$1893='Core data'!D234),'Clean Data'!$E$1:$E$1893,,0)</f>
        <v>1</v>
      </c>
    </row>
    <row r="235" spans="1:9" hidden="1">
      <c r="A235">
        <v>4</v>
      </c>
      <c r="B235" t="s">
        <v>444</v>
      </c>
      <c r="C235" t="s">
        <v>446</v>
      </c>
      <c r="D235" t="s">
        <v>15</v>
      </c>
      <c r="E235" t="s">
        <v>162</v>
      </c>
      <c r="F235" t="s">
        <v>446</v>
      </c>
      <c r="G235" t="s">
        <v>62</v>
      </c>
      <c r="H235" t="s">
        <v>15</v>
      </c>
      <c r="I235" cm="1">
        <f t="array" ref="I235">_xlfn.XLOOKUP(1,('Clean Data'!$A$1:$A$1893='Core data'!A235)*('Clean Data'!$D$1:$D$1893='Core data'!D235),'Clean Data'!$E$1:$E$1893,,0)</f>
        <v>1</v>
      </c>
    </row>
    <row r="236" spans="1:9" hidden="1">
      <c r="A236">
        <v>5</v>
      </c>
      <c r="B236" t="s">
        <v>169</v>
      </c>
      <c r="C236" t="s">
        <v>446</v>
      </c>
      <c r="D236" t="s">
        <v>15</v>
      </c>
      <c r="E236" s="71" t="s">
        <v>163</v>
      </c>
      <c r="F236" s="71" t="s">
        <v>446</v>
      </c>
      <c r="G236" t="s">
        <v>288</v>
      </c>
      <c r="H236" t="s">
        <v>209</v>
      </c>
      <c r="I236" cm="1">
        <f t="array" ref="I236">_xlfn.XLOOKUP(1,('Clean Data'!$A$1:$A$1893='Core data'!A236)*('Clean Data'!$D$1:$D$1893='Core data'!D236),'Clean Data'!$E$1:$E$1893,,0)</f>
        <v>1</v>
      </c>
    </row>
    <row r="237" spans="1:9" hidden="1">
      <c r="A237">
        <v>5</v>
      </c>
      <c r="B237" t="s">
        <v>169</v>
      </c>
      <c r="C237" t="s">
        <v>446</v>
      </c>
      <c r="D237" t="s">
        <v>15</v>
      </c>
      <c r="E237" s="70" t="s">
        <v>164</v>
      </c>
      <c r="F237" s="70" t="s">
        <v>446</v>
      </c>
      <c r="G237" t="s">
        <v>289</v>
      </c>
      <c r="H237" t="s">
        <v>210</v>
      </c>
      <c r="I237" cm="1">
        <f t="array" ref="I237">_xlfn.XLOOKUP(1,('Clean Data'!$A$1:$A$1893='Core data'!A237)*('Clean Data'!$D$1:$D$1893='Core data'!D237),'Clean Data'!$E$1:$E$1893,,0)</f>
        <v>1</v>
      </c>
    </row>
    <row r="238" spans="1:9" hidden="1">
      <c r="A238">
        <v>5</v>
      </c>
      <c r="B238" t="s">
        <v>169</v>
      </c>
      <c r="C238" t="s">
        <v>446</v>
      </c>
      <c r="D238" t="s">
        <v>15</v>
      </c>
      <c r="E238" t="s">
        <v>162</v>
      </c>
      <c r="F238" t="s">
        <v>446</v>
      </c>
      <c r="G238" t="s">
        <v>62</v>
      </c>
      <c r="H238" t="s">
        <v>15</v>
      </c>
      <c r="I238" cm="1">
        <f t="array" ref="I238">_xlfn.XLOOKUP(1,('Clean Data'!$A$1:$A$1893='Core data'!A238)*('Clean Data'!$D$1:$D$1893='Core data'!D238),'Clean Data'!$E$1:$E$1893,,0)</f>
        <v>1</v>
      </c>
    </row>
    <row r="239" spans="1:9" hidden="1">
      <c r="A239">
        <v>6</v>
      </c>
      <c r="B239" t="s">
        <v>170</v>
      </c>
      <c r="C239" t="s">
        <v>446</v>
      </c>
      <c r="D239" t="s">
        <v>15</v>
      </c>
      <c r="E239" s="71" t="s">
        <v>163</v>
      </c>
      <c r="F239" s="71" t="s">
        <v>446</v>
      </c>
      <c r="G239" t="s">
        <v>288</v>
      </c>
      <c r="H239" t="s">
        <v>209</v>
      </c>
      <c r="I239" cm="1">
        <f t="array" ref="I239">_xlfn.XLOOKUP(1,('Clean Data'!$A$1:$A$1893='Core data'!A239)*('Clean Data'!$D$1:$D$1893='Core data'!D239),'Clean Data'!$E$1:$E$1893,,0)</f>
        <v>1</v>
      </c>
    </row>
    <row r="240" spans="1:9" hidden="1">
      <c r="A240">
        <v>6</v>
      </c>
      <c r="B240" t="s">
        <v>170</v>
      </c>
      <c r="C240" t="s">
        <v>446</v>
      </c>
      <c r="D240" t="s">
        <v>15</v>
      </c>
      <c r="E240" s="70" t="s">
        <v>164</v>
      </c>
      <c r="F240" s="70" t="s">
        <v>446</v>
      </c>
      <c r="G240" t="s">
        <v>289</v>
      </c>
      <c r="H240" t="s">
        <v>210</v>
      </c>
      <c r="I240" cm="1">
        <f t="array" ref="I240">_xlfn.XLOOKUP(1,('Clean Data'!$A$1:$A$1893='Core data'!A240)*('Clean Data'!$D$1:$D$1893='Core data'!D240),'Clean Data'!$E$1:$E$1893,,0)</f>
        <v>1</v>
      </c>
    </row>
    <row r="241" spans="1:9" hidden="1">
      <c r="A241">
        <v>6</v>
      </c>
      <c r="B241" t="s">
        <v>170</v>
      </c>
      <c r="C241" t="s">
        <v>446</v>
      </c>
      <c r="D241" t="s">
        <v>15</v>
      </c>
      <c r="E241" t="s">
        <v>162</v>
      </c>
      <c r="F241" t="s">
        <v>446</v>
      </c>
      <c r="G241" t="s">
        <v>62</v>
      </c>
      <c r="H241" t="s">
        <v>15</v>
      </c>
      <c r="I241" cm="1">
        <f t="array" ref="I241">_xlfn.XLOOKUP(1,('Clean Data'!$A$1:$A$1893='Core data'!A241)*('Clean Data'!$D$1:$D$1893='Core data'!D241),'Clean Data'!$E$1:$E$1893,,0)</f>
        <v>1</v>
      </c>
    </row>
    <row r="242" spans="1:9" hidden="1">
      <c r="A242">
        <v>7</v>
      </c>
      <c r="B242" t="s">
        <v>171</v>
      </c>
      <c r="C242" t="s">
        <v>446</v>
      </c>
      <c r="D242" t="s">
        <v>15</v>
      </c>
      <c r="E242" s="71" t="s">
        <v>163</v>
      </c>
      <c r="F242" s="71" t="s">
        <v>446</v>
      </c>
      <c r="G242" t="s">
        <v>288</v>
      </c>
      <c r="H242" t="s">
        <v>209</v>
      </c>
      <c r="I242" cm="1">
        <f t="array" ref="I242">_xlfn.XLOOKUP(1,('Clean Data'!$A$1:$A$1893='Core data'!A242)*('Clean Data'!$D$1:$D$1893='Core data'!D242),'Clean Data'!$E$1:$E$1893,,0)</f>
        <v>1</v>
      </c>
    </row>
    <row r="243" spans="1:9" hidden="1">
      <c r="A243">
        <v>7</v>
      </c>
      <c r="B243" t="s">
        <v>171</v>
      </c>
      <c r="C243" t="s">
        <v>446</v>
      </c>
      <c r="D243" t="s">
        <v>15</v>
      </c>
      <c r="E243" s="70" t="s">
        <v>164</v>
      </c>
      <c r="F243" s="70" t="s">
        <v>446</v>
      </c>
      <c r="G243" t="s">
        <v>289</v>
      </c>
      <c r="H243" t="s">
        <v>210</v>
      </c>
      <c r="I243" cm="1">
        <f t="array" ref="I243">_xlfn.XLOOKUP(1,('Clean Data'!$A$1:$A$1893='Core data'!A243)*('Clean Data'!$D$1:$D$1893='Core data'!D243),'Clean Data'!$E$1:$E$1893,,0)</f>
        <v>1</v>
      </c>
    </row>
    <row r="244" spans="1:9" hidden="1">
      <c r="A244">
        <v>7</v>
      </c>
      <c r="B244" t="s">
        <v>171</v>
      </c>
      <c r="C244" t="s">
        <v>446</v>
      </c>
      <c r="D244" t="s">
        <v>15</v>
      </c>
      <c r="E244" t="s">
        <v>162</v>
      </c>
      <c r="F244" t="s">
        <v>446</v>
      </c>
      <c r="G244" t="s">
        <v>62</v>
      </c>
      <c r="H244" t="s">
        <v>15</v>
      </c>
      <c r="I244" cm="1">
        <f t="array" ref="I244">_xlfn.XLOOKUP(1,('Clean Data'!$A$1:$A$1893='Core data'!A244)*('Clean Data'!$D$1:$D$1893='Core data'!D244),'Clean Data'!$E$1:$E$1893,,0)</f>
        <v>1</v>
      </c>
    </row>
    <row r="245" spans="1:9" hidden="1">
      <c r="A245">
        <v>8</v>
      </c>
      <c r="B245" t="s">
        <v>172</v>
      </c>
      <c r="C245" t="s">
        <v>446</v>
      </c>
      <c r="D245" t="s">
        <v>15</v>
      </c>
      <c r="E245" s="71" t="s">
        <v>163</v>
      </c>
      <c r="F245" s="71" t="s">
        <v>446</v>
      </c>
      <c r="G245" t="s">
        <v>288</v>
      </c>
      <c r="H245" t="s">
        <v>209</v>
      </c>
      <c r="I245" cm="1">
        <f t="array" ref="I245">_xlfn.XLOOKUP(1,('Clean Data'!$A$1:$A$1893='Core data'!A245)*('Clean Data'!$D$1:$D$1893='Core data'!D245),'Clean Data'!$E$1:$E$1893,,0)</f>
        <v>1</v>
      </c>
    </row>
    <row r="246" spans="1:9" hidden="1">
      <c r="A246">
        <v>8</v>
      </c>
      <c r="B246" t="s">
        <v>172</v>
      </c>
      <c r="C246" t="s">
        <v>446</v>
      </c>
      <c r="D246" t="s">
        <v>15</v>
      </c>
      <c r="E246" s="70" t="s">
        <v>164</v>
      </c>
      <c r="F246" s="70" t="s">
        <v>446</v>
      </c>
      <c r="G246" t="s">
        <v>289</v>
      </c>
      <c r="H246" t="s">
        <v>210</v>
      </c>
      <c r="I246" cm="1">
        <f t="array" ref="I246">_xlfn.XLOOKUP(1,('Clean Data'!$A$1:$A$1893='Core data'!A246)*('Clean Data'!$D$1:$D$1893='Core data'!D246),'Clean Data'!$E$1:$E$1893,,0)</f>
        <v>1</v>
      </c>
    </row>
    <row r="247" spans="1:9" hidden="1">
      <c r="A247">
        <v>8</v>
      </c>
      <c r="B247" t="s">
        <v>172</v>
      </c>
      <c r="C247" t="s">
        <v>446</v>
      </c>
      <c r="D247" t="s">
        <v>15</v>
      </c>
      <c r="E247" t="s">
        <v>162</v>
      </c>
      <c r="F247" t="s">
        <v>446</v>
      </c>
      <c r="G247" t="s">
        <v>62</v>
      </c>
      <c r="H247" t="s">
        <v>15</v>
      </c>
      <c r="I247" cm="1">
        <f t="array" ref="I247">_xlfn.XLOOKUP(1,('Clean Data'!$A$1:$A$1893='Core data'!A247)*('Clean Data'!$D$1:$D$1893='Core data'!D247),'Clean Data'!$E$1:$E$1893,,0)</f>
        <v>1</v>
      </c>
    </row>
    <row r="248" spans="1:9" hidden="1">
      <c r="A248">
        <v>9</v>
      </c>
      <c r="B248" t="s">
        <v>173</v>
      </c>
      <c r="C248" t="s">
        <v>446</v>
      </c>
      <c r="D248" t="s">
        <v>15</v>
      </c>
      <c r="E248" s="71" t="s">
        <v>163</v>
      </c>
      <c r="F248" s="71" t="s">
        <v>446</v>
      </c>
      <c r="G248" t="s">
        <v>288</v>
      </c>
      <c r="H248" t="s">
        <v>209</v>
      </c>
      <c r="I248" cm="1">
        <f t="array" ref="I248">_xlfn.XLOOKUP(1,('Clean Data'!$A$1:$A$1893='Core data'!A248)*('Clean Data'!$D$1:$D$1893='Core data'!D248),'Clean Data'!$E$1:$E$1893,,0)</f>
        <v>0</v>
      </c>
    </row>
    <row r="249" spans="1:9" hidden="1">
      <c r="A249">
        <v>9</v>
      </c>
      <c r="B249" t="s">
        <v>173</v>
      </c>
      <c r="C249" t="s">
        <v>446</v>
      </c>
      <c r="D249" t="s">
        <v>15</v>
      </c>
      <c r="E249" s="70" t="s">
        <v>164</v>
      </c>
      <c r="F249" s="70" t="s">
        <v>446</v>
      </c>
      <c r="G249" t="s">
        <v>289</v>
      </c>
      <c r="H249" t="s">
        <v>210</v>
      </c>
      <c r="I249" cm="1">
        <f t="array" ref="I249">_xlfn.XLOOKUP(1,('Clean Data'!$A$1:$A$1893='Core data'!A249)*('Clean Data'!$D$1:$D$1893='Core data'!D249),'Clean Data'!$E$1:$E$1893,,0)</f>
        <v>0</v>
      </c>
    </row>
    <row r="250" spans="1:9" hidden="1">
      <c r="A250">
        <v>9</v>
      </c>
      <c r="B250" t="s">
        <v>173</v>
      </c>
      <c r="C250" t="s">
        <v>446</v>
      </c>
      <c r="D250" t="s">
        <v>15</v>
      </c>
      <c r="E250" t="s">
        <v>162</v>
      </c>
      <c r="F250" t="s">
        <v>446</v>
      </c>
      <c r="G250" t="s">
        <v>62</v>
      </c>
      <c r="H250" t="s">
        <v>15</v>
      </c>
      <c r="I250" cm="1">
        <f t="array" ref="I250">_xlfn.XLOOKUP(1,('Clean Data'!$A$1:$A$1893='Core data'!A250)*('Clean Data'!$D$1:$D$1893='Core data'!D250),'Clean Data'!$E$1:$E$1893,,0)</f>
        <v>0</v>
      </c>
    </row>
    <row r="251" spans="1:9" hidden="1">
      <c r="A251">
        <v>10</v>
      </c>
      <c r="B251" t="s">
        <v>174</v>
      </c>
      <c r="C251" t="s">
        <v>446</v>
      </c>
      <c r="D251" t="s">
        <v>15</v>
      </c>
      <c r="E251" s="71" t="s">
        <v>163</v>
      </c>
      <c r="F251" s="71" t="s">
        <v>446</v>
      </c>
      <c r="G251" t="s">
        <v>288</v>
      </c>
      <c r="H251" t="s">
        <v>209</v>
      </c>
      <c r="I251" cm="1">
        <f t="array" ref="I251">_xlfn.XLOOKUP(1,('Clean Data'!$A$1:$A$1893='Core data'!A251)*('Clean Data'!$D$1:$D$1893='Core data'!D251),'Clean Data'!$E$1:$E$1893,,0)</f>
        <v>1</v>
      </c>
    </row>
    <row r="252" spans="1:9" hidden="1">
      <c r="A252">
        <v>10</v>
      </c>
      <c r="B252" t="s">
        <v>174</v>
      </c>
      <c r="C252" t="s">
        <v>446</v>
      </c>
      <c r="D252" t="s">
        <v>15</v>
      </c>
      <c r="E252" s="70" t="s">
        <v>164</v>
      </c>
      <c r="F252" s="70" t="s">
        <v>446</v>
      </c>
      <c r="G252" t="s">
        <v>289</v>
      </c>
      <c r="H252" t="s">
        <v>210</v>
      </c>
      <c r="I252" cm="1">
        <f t="array" ref="I252">_xlfn.XLOOKUP(1,('Clean Data'!$A$1:$A$1893='Core data'!A252)*('Clean Data'!$D$1:$D$1893='Core data'!D252),'Clean Data'!$E$1:$E$1893,,0)</f>
        <v>1</v>
      </c>
    </row>
    <row r="253" spans="1:9" hidden="1">
      <c r="A253">
        <v>10</v>
      </c>
      <c r="B253" t="s">
        <v>174</v>
      </c>
      <c r="C253" t="s">
        <v>446</v>
      </c>
      <c r="D253" t="s">
        <v>15</v>
      </c>
      <c r="E253" t="s">
        <v>162</v>
      </c>
      <c r="F253" t="s">
        <v>446</v>
      </c>
      <c r="G253" t="s">
        <v>62</v>
      </c>
      <c r="H253" t="s">
        <v>15</v>
      </c>
      <c r="I253" cm="1">
        <f t="array" ref="I253">_xlfn.XLOOKUP(1,('Clean Data'!$A$1:$A$1893='Core data'!A253)*('Clean Data'!$D$1:$D$1893='Core data'!D253),'Clean Data'!$E$1:$E$1893,,0)</f>
        <v>1</v>
      </c>
    </row>
    <row r="254" spans="1:9" hidden="1">
      <c r="A254">
        <v>11</v>
      </c>
      <c r="B254" t="s">
        <v>175</v>
      </c>
      <c r="C254" t="s">
        <v>446</v>
      </c>
      <c r="D254" t="s">
        <v>15</v>
      </c>
      <c r="E254" s="71" t="s">
        <v>163</v>
      </c>
      <c r="F254" s="71" t="s">
        <v>446</v>
      </c>
      <c r="G254" t="s">
        <v>288</v>
      </c>
      <c r="H254" t="s">
        <v>209</v>
      </c>
      <c r="I254" cm="1">
        <f t="array" ref="I254">_xlfn.XLOOKUP(1,('Clean Data'!$A$1:$A$1893='Core data'!A254)*('Clean Data'!$D$1:$D$1893='Core data'!D254),'Clean Data'!$E$1:$E$1893,,0)</f>
        <v>1</v>
      </c>
    </row>
    <row r="255" spans="1:9" hidden="1">
      <c r="A255">
        <v>11</v>
      </c>
      <c r="B255" t="s">
        <v>175</v>
      </c>
      <c r="C255" t="s">
        <v>446</v>
      </c>
      <c r="D255" t="s">
        <v>15</v>
      </c>
      <c r="E255" s="70" t="s">
        <v>164</v>
      </c>
      <c r="F255" s="70" t="s">
        <v>446</v>
      </c>
      <c r="G255" t="s">
        <v>289</v>
      </c>
      <c r="H255" t="s">
        <v>210</v>
      </c>
      <c r="I255" cm="1">
        <f t="array" ref="I255">_xlfn.XLOOKUP(1,('Clean Data'!$A$1:$A$1893='Core data'!A255)*('Clean Data'!$D$1:$D$1893='Core data'!D255),'Clean Data'!$E$1:$E$1893,,0)</f>
        <v>1</v>
      </c>
    </row>
    <row r="256" spans="1:9" hidden="1">
      <c r="A256">
        <v>11</v>
      </c>
      <c r="B256" t="s">
        <v>175</v>
      </c>
      <c r="C256" t="s">
        <v>446</v>
      </c>
      <c r="D256" t="s">
        <v>15</v>
      </c>
      <c r="E256" t="s">
        <v>162</v>
      </c>
      <c r="F256" t="s">
        <v>446</v>
      </c>
      <c r="G256" t="s">
        <v>62</v>
      </c>
      <c r="H256" t="s">
        <v>15</v>
      </c>
      <c r="I256" cm="1">
        <f t="array" ref="I256">_xlfn.XLOOKUP(1,('Clean Data'!$A$1:$A$1893='Core data'!A256)*('Clean Data'!$D$1:$D$1893='Core data'!D256),'Clean Data'!$E$1:$E$1893,,0)</f>
        <v>1</v>
      </c>
    </row>
    <row r="257" spans="1:9" hidden="1">
      <c r="A257">
        <v>12</v>
      </c>
      <c r="B257" t="s">
        <v>176</v>
      </c>
      <c r="C257" t="s">
        <v>446</v>
      </c>
      <c r="D257" t="s">
        <v>15</v>
      </c>
      <c r="E257" s="71" t="s">
        <v>163</v>
      </c>
      <c r="F257" s="71" t="s">
        <v>446</v>
      </c>
      <c r="G257" t="s">
        <v>288</v>
      </c>
      <c r="H257" t="s">
        <v>209</v>
      </c>
      <c r="I257" cm="1">
        <f t="array" ref="I257">_xlfn.XLOOKUP(1,('Clean Data'!$A$1:$A$1893='Core data'!A257)*('Clean Data'!$D$1:$D$1893='Core data'!D257),'Clean Data'!$E$1:$E$1893,,0)</f>
        <v>1</v>
      </c>
    </row>
    <row r="258" spans="1:9" hidden="1">
      <c r="A258">
        <v>12</v>
      </c>
      <c r="B258" t="s">
        <v>176</v>
      </c>
      <c r="C258" t="s">
        <v>446</v>
      </c>
      <c r="D258" t="s">
        <v>15</v>
      </c>
      <c r="E258" s="70" t="s">
        <v>164</v>
      </c>
      <c r="F258" s="70" t="s">
        <v>446</v>
      </c>
      <c r="G258" t="s">
        <v>289</v>
      </c>
      <c r="H258" t="s">
        <v>210</v>
      </c>
      <c r="I258" cm="1">
        <f t="array" ref="I258">_xlfn.XLOOKUP(1,('Clean Data'!$A$1:$A$1893='Core data'!A258)*('Clean Data'!$D$1:$D$1893='Core data'!D258),'Clean Data'!$E$1:$E$1893,,0)</f>
        <v>1</v>
      </c>
    </row>
    <row r="259" spans="1:9" hidden="1">
      <c r="A259">
        <v>12</v>
      </c>
      <c r="B259" t="s">
        <v>176</v>
      </c>
      <c r="C259" t="s">
        <v>446</v>
      </c>
      <c r="D259" t="s">
        <v>15</v>
      </c>
      <c r="E259" t="s">
        <v>162</v>
      </c>
      <c r="F259" t="s">
        <v>446</v>
      </c>
      <c r="G259" t="s">
        <v>62</v>
      </c>
      <c r="H259" t="s">
        <v>15</v>
      </c>
      <c r="I259" cm="1">
        <f t="array" ref="I259">_xlfn.XLOOKUP(1,('Clean Data'!$A$1:$A$1893='Core data'!A259)*('Clean Data'!$D$1:$D$1893='Core data'!D259),'Clean Data'!$E$1:$E$1893,,0)</f>
        <v>1</v>
      </c>
    </row>
    <row r="260" spans="1:9" hidden="1">
      <c r="A260">
        <v>13</v>
      </c>
      <c r="B260" t="s">
        <v>177</v>
      </c>
      <c r="C260" t="s">
        <v>446</v>
      </c>
      <c r="D260" t="s">
        <v>15</v>
      </c>
      <c r="E260" s="71" t="s">
        <v>163</v>
      </c>
      <c r="F260" s="71" t="s">
        <v>446</v>
      </c>
      <c r="G260" t="s">
        <v>288</v>
      </c>
      <c r="H260" t="s">
        <v>209</v>
      </c>
      <c r="I260" cm="1">
        <f t="array" ref="I260">_xlfn.XLOOKUP(1,('Clean Data'!$A$1:$A$1893='Core data'!A260)*('Clean Data'!$D$1:$D$1893='Core data'!D260),'Clean Data'!$E$1:$E$1893,,0)</f>
        <v>1</v>
      </c>
    </row>
    <row r="261" spans="1:9" hidden="1">
      <c r="A261">
        <v>13</v>
      </c>
      <c r="B261" t="s">
        <v>177</v>
      </c>
      <c r="C261" t="s">
        <v>446</v>
      </c>
      <c r="D261" t="s">
        <v>15</v>
      </c>
      <c r="E261" s="70" t="s">
        <v>164</v>
      </c>
      <c r="F261" s="70" t="s">
        <v>446</v>
      </c>
      <c r="G261" t="s">
        <v>289</v>
      </c>
      <c r="H261" t="s">
        <v>210</v>
      </c>
      <c r="I261" cm="1">
        <f t="array" ref="I261">_xlfn.XLOOKUP(1,('Clean Data'!$A$1:$A$1893='Core data'!A261)*('Clean Data'!$D$1:$D$1893='Core data'!D261),'Clean Data'!$E$1:$E$1893,,0)</f>
        <v>1</v>
      </c>
    </row>
    <row r="262" spans="1:9" hidden="1">
      <c r="A262">
        <v>13</v>
      </c>
      <c r="B262" t="s">
        <v>177</v>
      </c>
      <c r="C262" t="s">
        <v>446</v>
      </c>
      <c r="D262" t="s">
        <v>15</v>
      </c>
      <c r="E262" t="s">
        <v>162</v>
      </c>
      <c r="F262" t="s">
        <v>446</v>
      </c>
      <c r="G262" t="s">
        <v>62</v>
      </c>
      <c r="H262" t="s">
        <v>15</v>
      </c>
      <c r="I262" cm="1">
        <f t="array" ref="I262">_xlfn.XLOOKUP(1,('Clean Data'!$A$1:$A$1893='Core data'!A262)*('Clean Data'!$D$1:$D$1893='Core data'!D262),'Clean Data'!$E$1:$E$1893,,0)</f>
        <v>1</v>
      </c>
    </row>
    <row r="263" spans="1:9" hidden="1">
      <c r="A263">
        <v>14</v>
      </c>
      <c r="B263" t="s">
        <v>178</v>
      </c>
      <c r="C263" t="s">
        <v>446</v>
      </c>
      <c r="D263" t="s">
        <v>15</v>
      </c>
      <c r="E263" s="71" t="s">
        <v>163</v>
      </c>
      <c r="F263" s="71" t="s">
        <v>446</v>
      </c>
      <c r="G263" t="s">
        <v>288</v>
      </c>
      <c r="H263" t="s">
        <v>209</v>
      </c>
      <c r="I263" cm="1">
        <f t="array" ref="I263">_xlfn.XLOOKUP(1,('Clean Data'!$A$1:$A$1893='Core data'!A263)*('Clean Data'!$D$1:$D$1893='Core data'!D263),'Clean Data'!$E$1:$E$1893,,0)</f>
        <v>1</v>
      </c>
    </row>
    <row r="264" spans="1:9" hidden="1">
      <c r="A264">
        <v>14</v>
      </c>
      <c r="B264" t="s">
        <v>178</v>
      </c>
      <c r="C264" t="s">
        <v>446</v>
      </c>
      <c r="D264" t="s">
        <v>15</v>
      </c>
      <c r="E264" s="70" t="s">
        <v>164</v>
      </c>
      <c r="F264" s="70" t="s">
        <v>446</v>
      </c>
      <c r="G264" t="s">
        <v>289</v>
      </c>
      <c r="H264" t="s">
        <v>210</v>
      </c>
      <c r="I264" cm="1">
        <f t="array" ref="I264">_xlfn.XLOOKUP(1,('Clean Data'!$A$1:$A$1893='Core data'!A264)*('Clean Data'!$D$1:$D$1893='Core data'!D264),'Clean Data'!$E$1:$E$1893,,0)</f>
        <v>1</v>
      </c>
    </row>
    <row r="265" spans="1:9" hidden="1">
      <c r="A265">
        <v>14</v>
      </c>
      <c r="B265" t="s">
        <v>178</v>
      </c>
      <c r="C265" t="s">
        <v>446</v>
      </c>
      <c r="D265" t="s">
        <v>15</v>
      </c>
      <c r="E265" t="s">
        <v>162</v>
      </c>
      <c r="F265" t="s">
        <v>446</v>
      </c>
      <c r="G265" t="s">
        <v>62</v>
      </c>
      <c r="H265" t="s">
        <v>15</v>
      </c>
      <c r="I265" cm="1">
        <f t="array" ref="I265">_xlfn.XLOOKUP(1,('Clean Data'!$A$1:$A$1893='Core data'!A265)*('Clean Data'!$D$1:$D$1893='Core data'!D265),'Clean Data'!$E$1:$E$1893,,0)</f>
        <v>1</v>
      </c>
    </row>
    <row r="266" spans="1:9" hidden="1">
      <c r="A266">
        <v>15</v>
      </c>
      <c r="B266" t="s">
        <v>179</v>
      </c>
      <c r="C266" t="s">
        <v>446</v>
      </c>
      <c r="D266" t="s">
        <v>15</v>
      </c>
      <c r="E266" s="71" t="s">
        <v>163</v>
      </c>
      <c r="F266" s="71" t="s">
        <v>446</v>
      </c>
      <c r="G266" t="s">
        <v>288</v>
      </c>
      <c r="H266" t="s">
        <v>209</v>
      </c>
      <c r="I266" cm="1">
        <f t="array" ref="I266">_xlfn.XLOOKUP(1,('Clean Data'!$A$1:$A$1893='Core data'!A266)*('Clean Data'!$D$1:$D$1893='Core data'!D266),'Clean Data'!$E$1:$E$1893,,0)</f>
        <v>1</v>
      </c>
    </row>
    <row r="267" spans="1:9" hidden="1">
      <c r="A267">
        <v>15</v>
      </c>
      <c r="B267" t="s">
        <v>179</v>
      </c>
      <c r="C267" t="s">
        <v>446</v>
      </c>
      <c r="D267" t="s">
        <v>15</v>
      </c>
      <c r="E267" s="70" t="s">
        <v>164</v>
      </c>
      <c r="F267" s="70" t="s">
        <v>446</v>
      </c>
      <c r="G267" t="s">
        <v>289</v>
      </c>
      <c r="H267" t="s">
        <v>210</v>
      </c>
      <c r="I267" cm="1">
        <f t="array" ref="I267">_xlfn.XLOOKUP(1,('Clean Data'!$A$1:$A$1893='Core data'!A267)*('Clean Data'!$D$1:$D$1893='Core data'!D267),'Clean Data'!$E$1:$E$1893,,0)</f>
        <v>1</v>
      </c>
    </row>
    <row r="268" spans="1:9" hidden="1">
      <c r="A268">
        <v>15</v>
      </c>
      <c r="B268" t="s">
        <v>179</v>
      </c>
      <c r="C268" t="s">
        <v>446</v>
      </c>
      <c r="D268" t="s">
        <v>15</v>
      </c>
      <c r="E268" t="s">
        <v>162</v>
      </c>
      <c r="F268" t="s">
        <v>446</v>
      </c>
      <c r="G268" t="s">
        <v>62</v>
      </c>
      <c r="H268" t="s">
        <v>15</v>
      </c>
      <c r="I268" cm="1">
        <f t="array" ref="I268">_xlfn.XLOOKUP(1,('Clean Data'!$A$1:$A$1893='Core data'!A268)*('Clean Data'!$D$1:$D$1893='Core data'!D268),'Clean Data'!$E$1:$E$1893,,0)</f>
        <v>1</v>
      </c>
    </row>
    <row r="269" spans="1:9" hidden="1">
      <c r="A269">
        <v>16</v>
      </c>
      <c r="B269" t="s">
        <v>180</v>
      </c>
      <c r="C269" t="s">
        <v>446</v>
      </c>
      <c r="D269" t="s">
        <v>15</v>
      </c>
      <c r="E269" s="71" t="s">
        <v>163</v>
      </c>
      <c r="F269" s="71" t="s">
        <v>446</v>
      </c>
      <c r="G269" t="s">
        <v>288</v>
      </c>
      <c r="H269" t="s">
        <v>209</v>
      </c>
      <c r="I269" cm="1">
        <f t="array" ref="I269">_xlfn.XLOOKUP(1,('Clean Data'!$A$1:$A$1893='Core data'!A269)*('Clean Data'!$D$1:$D$1893='Core data'!D269),'Clean Data'!$E$1:$E$1893,,0)</f>
        <v>1</v>
      </c>
    </row>
    <row r="270" spans="1:9" hidden="1">
      <c r="A270">
        <v>16</v>
      </c>
      <c r="B270" t="s">
        <v>180</v>
      </c>
      <c r="C270" t="s">
        <v>446</v>
      </c>
      <c r="D270" t="s">
        <v>15</v>
      </c>
      <c r="E270" s="70" t="s">
        <v>164</v>
      </c>
      <c r="F270" s="70" t="s">
        <v>446</v>
      </c>
      <c r="G270" t="s">
        <v>289</v>
      </c>
      <c r="H270" t="s">
        <v>210</v>
      </c>
      <c r="I270" cm="1">
        <f t="array" ref="I270">_xlfn.XLOOKUP(1,('Clean Data'!$A$1:$A$1893='Core data'!A270)*('Clean Data'!$D$1:$D$1893='Core data'!D270),'Clean Data'!$E$1:$E$1893,,0)</f>
        <v>1</v>
      </c>
    </row>
    <row r="271" spans="1:9" hidden="1">
      <c r="A271">
        <v>16</v>
      </c>
      <c r="B271" t="s">
        <v>180</v>
      </c>
      <c r="C271" t="s">
        <v>446</v>
      </c>
      <c r="D271" t="s">
        <v>15</v>
      </c>
      <c r="E271" t="s">
        <v>162</v>
      </c>
      <c r="F271" t="s">
        <v>446</v>
      </c>
      <c r="G271" t="s">
        <v>62</v>
      </c>
      <c r="H271" t="s">
        <v>15</v>
      </c>
      <c r="I271" cm="1">
        <f t="array" ref="I271">_xlfn.XLOOKUP(1,('Clean Data'!$A$1:$A$1893='Core data'!A271)*('Clean Data'!$D$1:$D$1893='Core data'!D271),'Clean Data'!$E$1:$E$1893,,0)</f>
        <v>1</v>
      </c>
    </row>
    <row r="272" spans="1:9" hidden="1">
      <c r="A272">
        <v>1</v>
      </c>
      <c r="B272" t="s">
        <v>166</v>
      </c>
      <c r="C272" t="s">
        <v>56</v>
      </c>
      <c r="D272" t="s">
        <v>16</v>
      </c>
      <c r="E272" t="s">
        <v>162</v>
      </c>
      <c r="F272" t="s">
        <v>273</v>
      </c>
      <c r="G272" t="s">
        <v>56</v>
      </c>
      <c r="H272" t="s">
        <v>16</v>
      </c>
      <c r="I272" cm="1">
        <f t="array" ref="I272">_xlfn.XLOOKUP(1,('Clean Data'!$A$1:$A$1893='Core data'!A272)*('Clean Data'!$D$1:$D$1893='Core data'!D272),'Clean Data'!$E$1:$E$1893,,0)</f>
        <v>1</v>
      </c>
    </row>
    <row r="273" spans="1:9" hidden="1">
      <c r="A273">
        <v>1</v>
      </c>
      <c r="B273" t="s">
        <v>166</v>
      </c>
      <c r="C273" t="s">
        <v>56</v>
      </c>
      <c r="D273" t="s">
        <v>16</v>
      </c>
      <c r="E273" s="71" t="s">
        <v>163</v>
      </c>
      <c r="F273" s="71" t="s">
        <v>273</v>
      </c>
      <c r="G273" t="s">
        <v>274</v>
      </c>
      <c r="H273" t="s">
        <v>211</v>
      </c>
      <c r="I273" cm="1">
        <f t="array" ref="I273">_xlfn.XLOOKUP(1,('Clean Data'!$A$1:$A$1893='Core data'!A273)*('Clean Data'!$D$1:$D$1893='Core data'!D273),'Clean Data'!$E$1:$E$1893,,0)</f>
        <v>1</v>
      </c>
    </row>
    <row r="274" spans="1:9" hidden="1">
      <c r="A274">
        <v>1</v>
      </c>
      <c r="B274" t="s">
        <v>166</v>
      </c>
      <c r="C274" t="s">
        <v>56</v>
      </c>
      <c r="D274" t="s">
        <v>16</v>
      </c>
      <c r="E274" s="70" t="s">
        <v>164</v>
      </c>
      <c r="F274" s="70" t="s">
        <v>273</v>
      </c>
      <c r="G274" t="s">
        <v>275</v>
      </c>
      <c r="H274" t="s">
        <v>16</v>
      </c>
      <c r="I274" cm="1">
        <f t="array" ref="I274">_xlfn.XLOOKUP(1,('Clean Data'!$A$1:$A$1893='Core data'!A274)*('Clean Data'!$D$1:$D$1893='Core data'!D274),'Clean Data'!$E$1:$E$1893,,0)</f>
        <v>1</v>
      </c>
    </row>
    <row r="275" spans="1:9" hidden="1">
      <c r="A275">
        <v>2</v>
      </c>
      <c r="B275" t="s">
        <v>167</v>
      </c>
      <c r="C275" t="s">
        <v>56</v>
      </c>
      <c r="D275" t="s">
        <v>16</v>
      </c>
      <c r="E275" t="s">
        <v>162</v>
      </c>
      <c r="F275" t="s">
        <v>273</v>
      </c>
      <c r="G275" t="s">
        <v>56</v>
      </c>
      <c r="H275" t="s">
        <v>16</v>
      </c>
      <c r="I275" cm="1">
        <f t="array" ref="I275">_xlfn.XLOOKUP(1,('Clean Data'!$A$1:$A$1893='Core data'!A275)*('Clean Data'!$D$1:$D$1893='Core data'!D275),'Clean Data'!$E$1:$E$1893,,0)</f>
        <v>0</v>
      </c>
    </row>
    <row r="276" spans="1:9" hidden="1">
      <c r="A276">
        <v>2</v>
      </c>
      <c r="B276" t="s">
        <v>167</v>
      </c>
      <c r="C276" t="s">
        <v>56</v>
      </c>
      <c r="D276" t="s">
        <v>16</v>
      </c>
      <c r="E276" s="71" t="s">
        <v>163</v>
      </c>
      <c r="F276" s="71" t="s">
        <v>273</v>
      </c>
      <c r="G276" t="s">
        <v>274</v>
      </c>
      <c r="H276" t="s">
        <v>211</v>
      </c>
      <c r="I276" cm="1">
        <f t="array" ref="I276">_xlfn.XLOOKUP(1,('Clean Data'!$A$1:$A$1893='Core data'!A276)*('Clean Data'!$D$1:$D$1893='Core data'!D276),'Clean Data'!$E$1:$E$1893,,0)</f>
        <v>0</v>
      </c>
    </row>
    <row r="277" spans="1:9" hidden="1">
      <c r="A277">
        <v>2</v>
      </c>
      <c r="B277" t="s">
        <v>167</v>
      </c>
      <c r="C277" t="s">
        <v>56</v>
      </c>
      <c r="D277" t="s">
        <v>16</v>
      </c>
      <c r="E277" s="70" t="s">
        <v>164</v>
      </c>
      <c r="F277" s="70" t="s">
        <v>273</v>
      </c>
      <c r="G277" t="s">
        <v>275</v>
      </c>
      <c r="H277" t="s">
        <v>16</v>
      </c>
      <c r="I277" cm="1">
        <f t="array" ref="I277">_xlfn.XLOOKUP(1,('Clean Data'!$A$1:$A$1893='Core data'!A277)*('Clean Data'!$D$1:$D$1893='Core data'!D277),'Clean Data'!$E$1:$E$1893,,0)</f>
        <v>0</v>
      </c>
    </row>
    <row r="278" spans="1:9" hidden="1">
      <c r="A278">
        <v>4</v>
      </c>
      <c r="B278" t="s">
        <v>444</v>
      </c>
      <c r="C278" t="s">
        <v>56</v>
      </c>
      <c r="D278" t="s">
        <v>16</v>
      </c>
      <c r="E278" t="s">
        <v>162</v>
      </c>
      <c r="F278" t="s">
        <v>273</v>
      </c>
      <c r="G278" t="s">
        <v>56</v>
      </c>
      <c r="H278" t="s">
        <v>16</v>
      </c>
      <c r="I278" cm="1">
        <f t="array" ref="I278">_xlfn.XLOOKUP(1,('Clean Data'!$A$1:$A$1893='Core data'!A278)*('Clean Data'!$D$1:$D$1893='Core data'!D278),'Clean Data'!$E$1:$E$1893,,0)</f>
        <v>1</v>
      </c>
    </row>
    <row r="279" spans="1:9" hidden="1">
      <c r="A279">
        <v>4</v>
      </c>
      <c r="B279" t="s">
        <v>444</v>
      </c>
      <c r="C279" t="s">
        <v>56</v>
      </c>
      <c r="D279" t="s">
        <v>16</v>
      </c>
      <c r="E279" s="71" t="s">
        <v>163</v>
      </c>
      <c r="F279" s="71" t="s">
        <v>273</v>
      </c>
      <c r="G279" t="s">
        <v>274</v>
      </c>
      <c r="H279" t="s">
        <v>211</v>
      </c>
      <c r="I279" cm="1">
        <f t="array" ref="I279">_xlfn.XLOOKUP(1,('Clean Data'!$A$1:$A$1893='Core data'!A279)*('Clean Data'!$D$1:$D$1893='Core data'!D279),'Clean Data'!$E$1:$E$1893,,0)</f>
        <v>1</v>
      </c>
    </row>
    <row r="280" spans="1:9" hidden="1">
      <c r="A280">
        <v>4</v>
      </c>
      <c r="B280" t="s">
        <v>444</v>
      </c>
      <c r="C280" t="s">
        <v>56</v>
      </c>
      <c r="D280" t="s">
        <v>16</v>
      </c>
      <c r="E280" s="70" t="s">
        <v>164</v>
      </c>
      <c r="F280" s="70" t="s">
        <v>273</v>
      </c>
      <c r="G280" t="s">
        <v>275</v>
      </c>
      <c r="H280" t="s">
        <v>16</v>
      </c>
      <c r="I280" cm="1">
        <f t="array" ref="I280">_xlfn.XLOOKUP(1,('Clean Data'!$A$1:$A$1893='Core data'!A280)*('Clean Data'!$D$1:$D$1893='Core data'!D280),'Clean Data'!$E$1:$E$1893,,0)</f>
        <v>1</v>
      </c>
    </row>
    <row r="281" spans="1:9" hidden="1">
      <c r="A281">
        <v>5</v>
      </c>
      <c r="B281" t="s">
        <v>169</v>
      </c>
      <c r="C281" t="s">
        <v>56</v>
      </c>
      <c r="D281" t="s">
        <v>16</v>
      </c>
      <c r="E281" t="s">
        <v>162</v>
      </c>
      <c r="F281" t="s">
        <v>273</v>
      </c>
      <c r="G281" t="s">
        <v>56</v>
      </c>
      <c r="H281" t="s">
        <v>16</v>
      </c>
      <c r="I281" cm="1">
        <f t="array" ref="I281">_xlfn.XLOOKUP(1,('Clean Data'!$A$1:$A$1893='Core data'!A281)*('Clean Data'!$D$1:$D$1893='Core data'!D281),'Clean Data'!$E$1:$E$1893,,0)</f>
        <v>1</v>
      </c>
    </row>
    <row r="282" spans="1:9" hidden="1">
      <c r="A282">
        <v>5</v>
      </c>
      <c r="B282" t="s">
        <v>169</v>
      </c>
      <c r="C282" t="s">
        <v>56</v>
      </c>
      <c r="D282" t="s">
        <v>16</v>
      </c>
      <c r="E282" s="71" t="s">
        <v>163</v>
      </c>
      <c r="F282" s="71" t="s">
        <v>273</v>
      </c>
      <c r="G282" t="s">
        <v>274</v>
      </c>
      <c r="H282" t="s">
        <v>211</v>
      </c>
      <c r="I282" cm="1">
        <f t="array" ref="I282">_xlfn.XLOOKUP(1,('Clean Data'!$A$1:$A$1893='Core data'!A282)*('Clean Data'!$D$1:$D$1893='Core data'!D282),'Clean Data'!$E$1:$E$1893,,0)</f>
        <v>1</v>
      </c>
    </row>
    <row r="283" spans="1:9" hidden="1">
      <c r="A283">
        <v>5</v>
      </c>
      <c r="B283" t="s">
        <v>169</v>
      </c>
      <c r="C283" t="s">
        <v>56</v>
      </c>
      <c r="D283" t="s">
        <v>16</v>
      </c>
      <c r="E283" s="70" t="s">
        <v>164</v>
      </c>
      <c r="F283" s="70" t="s">
        <v>273</v>
      </c>
      <c r="G283" t="s">
        <v>275</v>
      </c>
      <c r="H283" t="s">
        <v>16</v>
      </c>
      <c r="I283" cm="1">
        <f t="array" ref="I283">_xlfn.XLOOKUP(1,('Clean Data'!$A$1:$A$1893='Core data'!A283)*('Clean Data'!$D$1:$D$1893='Core data'!D283),'Clean Data'!$E$1:$E$1893,,0)</f>
        <v>1</v>
      </c>
    </row>
    <row r="284" spans="1:9" hidden="1">
      <c r="A284">
        <v>6</v>
      </c>
      <c r="B284" t="s">
        <v>170</v>
      </c>
      <c r="C284" t="s">
        <v>56</v>
      </c>
      <c r="D284" t="s">
        <v>16</v>
      </c>
      <c r="E284" t="s">
        <v>162</v>
      </c>
      <c r="F284" t="s">
        <v>273</v>
      </c>
      <c r="G284" t="s">
        <v>56</v>
      </c>
      <c r="H284" t="s">
        <v>16</v>
      </c>
      <c r="I284" cm="1">
        <f t="array" ref="I284">_xlfn.XLOOKUP(1,('Clean Data'!$A$1:$A$1893='Core data'!A284)*('Clean Data'!$D$1:$D$1893='Core data'!D284),'Clean Data'!$E$1:$E$1893,,0)</f>
        <v>1</v>
      </c>
    </row>
    <row r="285" spans="1:9" hidden="1">
      <c r="A285">
        <v>6</v>
      </c>
      <c r="B285" t="s">
        <v>170</v>
      </c>
      <c r="C285" t="s">
        <v>56</v>
      </c>
      <c r="D285" t="s">
        <v>16</v>
      </c>
      <c r="E285" s="71" t="s">
        <v>163</v>
      </c>
      <c r="F285" s="71" t="s">
        <v>273</v>
      </c>
      <c r="G285" t="s">
        <v>274</v>
      </c>
      <c r="H285" t="s">
        <v>211</v>
      </c>
      <c r="I285" cm="1">
        <f t="array" ref="I285">_xlfn.XLOOKUP(1,('Clean Data'!$A$1:$A$1893='Core data'!A285)*('Clean Data'!$D$1:$D$1893='Core data'!D285),'Clean Data'!$E$1:$E$1893,,0)</f>
        <v>1</v>
      </c>
    </row>
    <row r="286" spans="1:9" hidden="1">
      <c r="A286">
        <v>6</v>
      </c>
      <c r="B286" t="s">
        <v>170</v>
      </c>
      <c r="C286" t="s">
        <v>56</v>
      </c>
      <c r="D286" t="s">
        <v>16</v>
      </c>
      <c r="E286" s="70" t="s">
        <v>164</v>
      </c>
      <c r="F286" s="70" t="s">
        <v>273</v>
      </c>
      <c r="G286" t="s">
        <v>275</v>
      </c>
      <c r="H286" t="s">
        <v>16</v>
      </c>
      <c r="I286" cm="1">
        <f t="array" ref="I286">_xlfn.XLOOKUP(1,('Clean Data'!$A$1:$A$1893='Core data'!A286)*('Clean Data'!$D$1:$D$1893='Core data'!D286),'Clean Data'!$E$1:$E$1893,,0)</f>
        <v>1</v>
      </c>
    </row>
    <row r="287" spans="1:9" hidden="1">
      <c r="A287">
        <v>7</v>
      </c>
      <c r="B287" t="s">
        <v>171</v>
      </c>
      <c r="C287" t="s">
        <v>56</v>
      </c>
      <c r="D287" t="s">
        <v>16</v>
      </c>
      <c r="E287" t="s">
        <v>162</v>
      </c>
      <c r="F287" t="s">
        <v>273</v>
      </c>
      <c r="G287" t="s">
        <v>56</v>
      </c>
      <c r="H287" t="s">
        <v>16</v>
      </c>
      <c r="I287" cm="1">
        <f t="array" ref="I287">_xlfn.XLOOKUP(1,('Clean Data'!$A$1:$A$1893='Core data'!A287)*('Clean Data'!$D$1:$D$1893='Core data'!D287),'Clean Data'!$E$1:$E$1893,,0)</f>
        <v>0</v>
      </c>
    </row>
    <row r="288" spans="1:9" hidden="1">
      <c r="A288">
        <v>7</v>
      </c>
      <c r="B288" t="s">
        <v>171</v>
      </c>
      <c r="C288" t="s">
        <v>56</v>
      </c>
      <c r="D288" t="s">
        <v>16</v>
      </c>
      <c r="E288" s="71" t="s">
        <v>163</v>
      </c>
      <c r="F288" s="71" t="s">
        <v>273</v>
      </c>
      <c r="G288" t="s">
        <v>274</v>
      </c>
      <c r="H288" t="s">
        <v>211</v>
      </c>
      <c r="I288" cm="1">
        <f t="array" ref="I288">_xlfn.XLOOKUP(1,('Clean Data'!$A$1:$A$1893='Core data'!A288)*('Clean Data'!$D$1:$D$1893='Core data'!D288),'Clean Data'!$E$1:$E$1893,,0)</f>
        <v>0</v>
      </c>
    </row>
    <row r="289" spans="1:9" hidden="1">
      <c r="A289">
        <v>7</v>
      </c>
      <c r="B289" t="s">
        <v>171</v>
      </c>
      <c r="C289" t="s">
        <v>56</v>
      </c>
      <c r="D289" t="s">
        <v>16</v>
      </c>
      <c r="E289" s="70" t="s">
        <v>164</v>
      </c>
      <c r="F289" s="70" t="s">
        <v>273</v>
      </c>
      <c r="G289" t="s">
        <v>275</v>
      </c>
      <c r="H289" t="s">
        <v>16</v>
      </c>
      <c r="I289" cm="1">
        <f t="array" ref="I289">_xlfn.XLOOKUP(1,('Clean Data'!$A$1:$A$1893='Core data'!A289)*('Clean Data'!$D$1:$D$1893='Core data'!D289),'Clean Data'!$E$1:$E$1893,,0)</f>
        <v>0</v>
      </c>
    </row>
    <row r="290" spans="1:9" hidden="1">
      <c r="A290">
        <v>8</v>
      </c>
      <c r="B290" t="s">
        <v>172</v>
      </c>
      <c r="C290" t="s">
        <v>56</v>
      </c>
      <c r="D290" t="s">
        <v>16</v>
      </c>
      <c r="E290" t="s">
        <v>162</v>
      </c>
      <c r="F290" t="s">
        <v>273</v>
      </c>
      <c r="G290" t="s">
        <v>56</v>
      </c>
      <c r="H290" t="s">
        <v>16</v>
      </c>
      <c r="I290" cm="1">
        <f t="array" ref="I290">_xlfn.XLOOKUP(1,('Clean Data'!$A$1:$A$1893='Core data'!A290)*('Clean Data'!$D$1:$D$1893='Core data'!D290),'Clean Data'!$E$1:$E$1893,,0)</f>
        <v>1</v>
      </c>
    </row>
    <row r="291" spans="1:9" hidden="1">
      <c r="A291">
        <v>8</v>
      </c>
      <c r="B291" t="s">
        <v>172</v>
      </c>
      <c r="C291" t="s">
        <v>56</v>
      </c>
      <c r="D291" t="s">
        <v>16</v>
      </c>
      <c r="E291" s="71" t="s">
        <v>163</v>
      </c>
      <c r="F291" s="71" t="s">
        <v>273</v>
      </c>
      <c r="G291" t="s">
        <v>274</v>
      </c>
      <c r="H291" t="s">
        <v>211</v>
      </c>
      <c r="I291" cm="1">
        <f t="array" ref="I291">_xlfn.XLOOKUP(1,('Clean Data'!$A$1:$A$1893='Core data'!A291)*('Clean Data'!$D$1:$D$1893='Core data'!D291),'Clean Data'!$E$1:$E$1893,,0)</f>
        <v>1</v>
      </c>
    </row>
    <row r="292" spans="1:9" hidden="1">
      <c r="A292">
        <v>8</v>
      </c>
      <c r="B292" t="s">
        <v>172</v>
      </c>
      <c r="C292" t="s">
        <v>56</v>
      </c>
      <c r="D292" t="s">
        <v>16</v>
      </c>
      <c r="E292" s="70" t="s">
        <v>164</v>
      </c>
      <c r="F292" s="70" t="s">
        <v>273</v>
      </c>
      <c r="G292" t="s">
        <v>275</v>
      </c>
      <c r="H292" t="s">
        <v>16</v>
      </c>
      <c r="I292" cm="1">
        <f t="array" ref="I292">_xlfn.XLOOKUP(1,('Clean Data'!$A$1:$A$1893='Core data'!A292)*('Clean Data'!$D$1:$D$1893='Core data'!D292),'Clean Data'!$E$1:$E$1893,,0)</f>
        <v>1</v>
      </c>
    </row>
    <row r="293" spans="1:9" hidden="1">
      <c r="A293">
        <v>9</v>
      </c>
      <c r="B293" t="s">
        <v>173</v>
      </c>
      <c r="C293" t="s">
        <v>56</v>
      </c>
      <c r="D293" t="s">
        <v>16</v>
      </c>
      <c r="E293" t="s">
        <v>162</v>
      </c>
      <c r="F293" t="s">
        <v>273</v>
      </c>
      <c r="G293" t="s">
        <v>56</v>
      </c>
      <c r="H293" t="s">
        <v>16</v>
      </c>
      <c r="I293" cm="1">
        <f t="array" ref="I293">_xlfn.XLOOKUP(1,('Clean Data'!$A$1:$A$1893='Core data'!A293)*('Clean Data'!$D$1:$D$1893='Core data'!D293),'Clean Data'!$E$1:$E$1893,,0)</f>
        <v>1</v>
      </c>
    </row>
    <row r="294" spans="1:9" hidden="1">
      <c r="A294">
        <v>9</v>
      </c>
      <c r="B294" t="s">
        <v>173</v>
      </c>
      <c r="C294" t="s">
        <v>56</v>
      </c>
      <c r="D294" t="s">
        <v>16</v>
      </c>
      <c r="E294" s="71" t="s">
        <v>163</v>
      </c>
      <c r="F294" s="71" t="s">
        <v>273</v>
      </c>
      <c r="G294" t="s">
        <v>274</v>
      </c>
      <c r="H294" t="s">
        <v>211</v>
      </c>
      <c r="I294" cm="1">
        <f t="array" ref="I294">_xlfn.XLOOKUP(1,('Clean Data'!$A$1:$A$1893='Core data'!A294)*('Clean Data'!$D$1:$D$1893='Core data'!D294),'Clean Data'!$E$1:$E$1893,,0)</f>
        <v>1</v>
      </c>
    </row>
    <row r="295" spans="1:9" hidden="1">
      <c r="A295">
        <v>9</v>
      </c>
      <c r="B295" t="s">
        <v>173</v>
      </c>
      <c r="C295" t="s">
        <v>56</v>
      </c>
      <c r="D295" t="s">
        <v>16</v>
      </c>
      <c r="E295" s="70" t="s">
        <v>164</v>
      </c>
      <c r="F295" s="70" t="s">
        <v>273</v>
      </c>
      <c r="G295" t="s">
        <v>275</v>
      </c>
      <c r="H295" t="s">
        <v>16</v>
      </c>
      <c r="I295" cm="1">
        <f t="array" ref="I295">_xlfn.XLOOKUP(1,('Clean Data'!$A$1:$A$1893='Core data'!A295)*('Clean Data'!$D$1:$D$1893='Core data'!D295),'Clean Data'!$E$1:$E$1893,,0)</f>
        <v>1</v>
      </c>
    </row>
    <row r="296" spans="1:9" hidden="1">
      <c r="A296">
        <v>10</v>
      </c>
      <c r="B296" t="s">
        <v>174</v>
      </c>
      <c r="C296" t="s">
        <v>56</v>
      </c>
      <c r="D296" t="s">
        <v>16</v>
      </c>
      <c r="E296" t="s">
        <v>162</v>
      </c>
      <c r="F296" t="s">
        <v>273</v>
      </c>
      <c r="G296" t="s">
        <v>56</v>
      </c>
      <c r="H296" t="s">
        <v>16</v>
      </c>
      <c r="I296" cm="1">
        <f t="array" ref="I296">_xlfn.XLOOKUP(1,('Clean Data'!$A$1:$A$1893='Core data'!A296)*('Clean Data'!$D$1:$D$1893='Core data'!D296),'Clean Data'!$E$1:$E$1893,,0)</f>
        <v>1</v>
      </c>
    </row>
    <row r="297" spans="1:9" hidden="1">
      <c r="A297">
        <v>10</v>
      </c>
      <c r="B297" t="s">
        <v>174</v>
      </c>
      <c r="C297" t="s">
        <v>56</v>
      </c>
      <c r="D297" t="s">
        <v>16</v>
      </c>
      <c r="E297" s="71" t="s">
        <v>163</v>
      </c>
      <c r="F297" s="71" t="s">
        <v>273</v>
      </c>
      <c r="G297" t="s">
        <v>274</v>
      </c>
      <c r="H297" t="s">
        <v>211</v>
      </c>
      <c r="I297" cm="1">
        <f t="array" ref="I297">_xlfn.XLOOKUP(1,('Clean Data'!$A$1:$A$1893='Core data'!A297)*('Clean Data'!$D$1:$D$1893='Core data'!D297),'Clean Data'!$E$1:$E$1893,,0)</f>
        <v>1</v>
      </c>
    </row>
    <row r="298" spans="1:9" hidden="1">
      <c r="A298">
        <v>10</v>
      </c>
      <c r="B298" t="s">
        <v>174</v>
      </c>
      <c r="C298" t="s">
        <v>56</v>
      </c>
      <c r="D298" t="s">
        <v>16</v>
      </c>
      <c r="E298" s="70" t="s">
        <v>164</v>
      </c>
      <c r="F298" s="70" t="s">
        <v>273</v>
      </c>
      <c r="G298" t="s">
        <v>275</v>
      </c>
      <c r="H298" t="s">
        <v>16</v>
      </c>
      <c r="I298" cm="1">
        <f t="array" ref="I298">_xlfn.XLOOKUP(1,('Clean Data'!$A$1:$A$1893='Core data'!A298)*('Clean Data'!$D$1:$D$1893='Core data'!D298),'Clean Data'!$E$1:$E$1893,,0)</f>
        <v>1</v>
      </c>
    </row>
    <row r="299" spans="1:9" hidden="1">
      <c r="A299">
        <v>11</v>
      </c>
      <c r="B299" t="s">
        <v>175</v>
      </c>
      <c r="C299" t="s">
        <v>56</v>
      </c>
      <c r="D299" t="s">
        <v>16</v>
      </c>
      <c r="E299" t="s">
        <v>162</v>
      </c>
      <c r="F299" t="s">
        <v>273</v>
      </c>
      <c r="G299" t="s">
        <v>56</v>
      </c>
      <c r="H299" t="s">
        <v>16</v>
      </c>
      <c r="I299" cm="1">
        <f t="array" ref="I299">_xlfn.XLOOKUP(1,('Clean Data'!$A$1:$A$1893='Core data'!A299)*('Clean Data'!$D$1:$D$1893='Core data'!D299),'Clean Data'!$E$1:$E$1893,,0)</f>
        <v>1</v>
      </c>
    </row>
    <row r="300" spans="1:9" hidden="1">
      <c r="A300">
        <v>11</v>
      </c>
      <c r="B300" t="s">
        <v>175</v>
      </c>
      <c r="C300" t="s">
        <v>56</v>
      </c>
      <c r="D300" t="s">
        <v>16</v>
      </c>
      <c r="E300" s="71" t="s">
        <v>163</v>
      </c>
      <c r="F300" s="71" t="s">
        <v>273</v>
      </c>
      <c r="G300" t="s">
        <v>274</v>
      </c>
      <c r="H300" t="s">
        <v>211</v>
      </c>
      <c r="I300" cm="1">
        <f t="array" ref="I300">_xlfn.XLOOKUP(1,('Clean Data'!$A$1:$A$1893='Core data'!A300)*('Clean Data'!$D$1:$D$1893='Core data'!D300),'Clean Data'!$E$1:$E$1893,,0)</f>
        <v>1</v>
      </c>
    </row>
    <row r="301" spans="1:9" hidden="1">
      <c r="A301">
        <v>11</v>
      </c>
      <c r="B301" t="s">
        <v>175</v>
      </c>
      <c r="C301" t="s">
        <v>56</v>
      </c>
      <c r="D301" t="s">
        <v>16</v>
      </c>
      <c r="E301" s="70" t="s">
        <v>164</v>
      </c>
      <c r="F301" s="70" t="s">
        <v>273</v>
      </c>
      <c r="G301" t="s">
        <v>275</v>
      </c>
      <c r="H301" t="s">
        <v>16</v>
      </c>
      <c r="I301" cm="1">
        <f t="array" ref="I301">_xlfn.XLOOKUP(1,('Clean Data'!$A$1:$A$1893='Core data'!A301)*('Clean Data'!$D$1:$D$1893='Core data'!D301),'Clean Data'!$E$1:$E$1893,,0)</f>
        <v>1</v>
      </c>
    </row>
    <row r="302" spans="1:9" hidden="1">
      <c r="A302">
        <v>12</v>
      </c>
      <c r="B302" t="s">
        <v>176</v>
      </c>
      <c r="C302" t="s">
        <v>56</v>
      </c>
      <c r="D302" t="s">
        <v>16</v>
      </c>
      <c r="E302" t="s">
        <v>162</v>
      </c>
      <c r="F302" t="s">
        <v>273</v>
      </c>
      <c r="G302" t="s">
        <v>56</v>
      </c>
      <c r="H302" t="s">
        <v>16</v>
      </c>
      <c r="I302" cm="1">
        <f t="array" ref="I302">_xlfn.XLOOKUP(1,('Clean Data'!$A$1:$A$1893='Core data'!A302)*('Clean Data'!$D$1:$D$1893='Core data'!D302),'Clean Data'!$E$1:$E$1893,,0)</f>
        <v>0</v>
      </c>
    </row>
    <row r="303" spans="1:9" hidden="1">
      <c r="A303">
        <v>12</v>
      </c>
      <c r="B303" t="s">
        <v>176</v>
      </c>
      <c r="C303" t="s">
        <v>56</v>
      </c>
      <c r="D303" t="s">
        <v>16</v>
      </c>
      <c r="E303" s="71" t="s">
        <v>163</v>
      </c>
      <c r="F303" s="71" t="s">
        <v>273</v>
      </c>
      <c r="G303" t="s">
        <v>274</v>
      </c>
      <c r="H303" t="s">
        <v>211</v>
      </c>
      <c r="I303" cm="1">
        <f t="array" ref="I303">_xlfn.XLOOKUP(1,('Clean Data'!$A$1:$A$1893='Core data'!A303)*('Clean Data'!$D$1:$D$1893='Core data'!D303),'Clean Data'!$E$1:$E$1893,,0)</f>
        <v>0</v>
      </c>
    </row>
    <row r="304" spans="1:9" hidden="1">
      <c r="A304">
        <v>12</v>
      </c>
      <c r="B304" t="s">
        <v>176</v>
      </c>
      <c r="C304" t="s">
        <v>56</v>
      </c>
      <c r="D304" t="s">
        <v>16</v>
      </c>
      <c r="E304" s="70" t="s">
        <v>164</v>
      </c>
      <c r="F304" s="70" t="s">
        <v>273</v>
      </c>
      <c r="G304" t="s">
        <v>275</v>
      </c>
      <c r="H304" t="s">
        <v>16</v>
      </c>
      <c r="I304" cm="1">
        <f t="array" ref="I304">_xlfn.XLOOKUP(1,('Clean Data'!$A$1:$A$1893='Core data'!A304)*('Clean Data'!$D$1:$D$1893='Core data'!D304),'Clean Data'!$E$1:$E$1893,,0)</f>
        <v>0</v>
      </c>
    </row>
    <row r="305" spans="1:9" hidden="1">
      <c r="A305">
        <v>13</v>
      </c>
      <c r="B305" t="s">
        <v>177</v>
      </c>
      <c r="C305" t="s">
        <v>56</v>
      </c>
      <c r="D305" t="s">
        <v>16</v>
      </c>
      <c r="E305" t="s">
        <v>162</v>
      </c>
      <c r="F305" t="s">
        <v>273</v>
      </c>
      <c r="G305" t="s">
        <v>56</v>
      </c>
      <c r="H305" t="s">
        <v>16</v>
      </c>
      <c r="I305" cm="1">
        <f t="array" ref="I305">_xlfn.XLOOKUP(1,('Clean Data'!$A$1:$A$1893='Core data'!A305)*('Clean Data'!$D$1:$D$1893='Core data'!D305),'Clean Data'!$E$1:$E$1893,,0)</f>
        <v>1</v>
      </c>
    </row>
    <row r="306" spans="1:9" hidden="1">
      <c r="A306">
        <v>13</v>
      </c>
      <c r="B306" t="s">
        <v>177</v>
      </c>
      <c r="C306" t="s">
        <v>56</v>
      </c>
      <c r="D306" t="s">
        <v>16</v>
      </c>
      <c r="E306" s="71" t="s">
        <v>163</v>
      </c>
      <c r="F306" s="71" t="s">
        <v>273</v>
      </c>
      <c r="G306" t="s">
        <v>274</v>
      </c>
      <c r="H306" t="s">
        <v>211</v>
      </c>
      <c r="I306" cm="1">
        <f t="array" ref="I306">_xlfn.XLOOKUP(1,('Clean Data'!$A$1:$A$1893='Core data'!A306)*('Clean Data'!$D$1:$D$1893='Core data'!D306),'Clean Data'!$E$1:$E$1893,,0)</f>
        <v>1</v>
      </c>
    </row>
    <row r="307" spans="1:9" hidden="1">
      <c r="A307">
        <v>13</v>
      </c>
      <c r="B307" t="s">
        <v>177</v>
      </c>
      <c r="C307" t="s">
        <v>56</v>
      </c>
      <c r="D307" t="s">
        <v>16</v>
      </c>
      <c r="E307" s="70" t="s">
        <v>164</v>
      </c>
      <c r="F307" s="70" t="s">
        <v>273</v>
      </c>
      <c r="G307" t="s">
        <v>275</v>
      </c>
      <c r="H307" t="s">
        <v>16</v>
      </c>
      <c r="I307" cm="1">
        <f t="array" ref="I307">_xlfn.XLOOKUP(1,('Clean Data'!$A$1:$A$1893='Core data'!A307)*('Clean Data'!$D$1:$D$1893='Core data'!D307),'Clean Data'!$E$1:$E$1893,,0)</f>
        <v>1</v>
      </c>
    </row>
    <row r="308" spans="1:9" hidden="1">
      <c r="A308">
        <v>14</v>
      </c>
      <c r="B308" t="s">
        <v>178</v>
      </c>
      <c r="C308" t="s">
        <v>56</v>
      </c>
      <c r="D308" t="s">
        <v>16</v>
      </c>
      <c r="E308" t="s">
        <v>162</v>
      </c>
      <c r="F308" t="s">
        <v>273</v>
      </c>
      <c r="G308" t="s">
        <v>56</v>
      </c>
      <c r="H308" t="s">
        <v>16</v>
      </c>
      <c r="I308" cm="1">
        <f t="array" ref="I308">_xlfn.XLOOKUP(1,('Clean Data'!$A$1:$A$1893='Core data'!A308)*('Clean Data'!$D$1:$D$1893='Core data'!D308),'Clean Data'!$E$1:$E$1893,,0)</f>
        <v>1</v>
      </c>
    </row>
    <row r="309" spans="1:9" hidden="1">
      <c r="A309">
        <v>14</v>
      </c>
      <c r="B309" t="s">
        <v>178</v>
      </c>
      <c r="C309" t="s">
        <v>56</v>
      </c>
      <c r="D309" t="s">
        <v>16</v>
      </c>
      <c r="E309" s="71" t="s">
        <v>163</v>
      </c>
      <c r="F309" s="71" t="s">
        <v>273</v>
      </c>
      <c r="G309" t="s">
        <v>274</v>
      </c>
      <c r="H309" t="s">
        <v>211</v>
      </c>
      <c r="I309" cm="1">
        <f t="array" ref="I309">_xlfn.XLOOKUP(1,('Clean Data'!$A$1:$A$1893='Core data'!A309)*('Clean Data'!$D$1:$D$1893='Core data'!D309),'Clean Data'!$E$1:$E$1893,,0)</f>
        <v>1</v>
      </c>
    </row>
    <row r="310" spans="1:9" hidden="1">
      <c r="A310">
        <v>14</v>
      </c>
      <c r="B310" t="s">
        <v>178</v>
      </c>
      <c r="C310" t="s">
        <v>56</v>
      </c>
      <c r="D310" t="s">
        <v>16</v>
      </c>
      <c r="E310" s="70" t="s">
        <v>164</v>
      </c>
      <c r="F310" s="70" t="s">
        <v>273</v>
      </c>
      <c r="G310" t="s">
        <v>275</v>
      </c>
      <c r="H310" t="s">
        <v>16</v>
      </c>
      <c r="I310" cm="1">
        <f t="array" ref="I310">_xlfn.XLOOKUP(1,('Clean Data'!$A$1:$A$1893='Core data'!A310)*('Clean Data'!$D$1:$D$1893='Core data'!D310),'Clean Data'!$E$1:$E$1893,,0)</f>
        <v>1</v>
      </c>
    </row>
    <row r="311" spans="1:9" hidden="1">
      <c r="A311">
        <v>15</v>
      </c>
      <c r="B311" t="s">
        <v>179</v>
      </c>
      <c r="C311" t="s">
        <v>56</v>
      </c>
      <c r="D311" t="s">
        <v>16</v>
      </c>
      <c r="E311" t="s">
        <v>162</v>
      </c>
      <c r="F311" t="s">
        <v>273</v>
      </c>
      <c r="G311" t="s">
        <v>56</v>
      </c>
      <c r="H311" t="s">
        <v>16</v>
      </c>
      <c r="I311" cm="1">
        <f t="array" ref="I311">_xlfn.XLOOKUP(1,('Clean Data'!$A$1:$A$1893='Core data'!A311)*('Clean Data'!$D$1:$D$1893='Core data'!D311),'Clean Data'!$E$1:$E$1893,,0)</f>
        <v>1</v>
      </c>
    </row>
    <row r="312" spans="1:9" hidden="1">
      <c r="A312">
        <v>15</v>
      </c>
      <c r="B312" t="s">
        <v>179</v>
      </c>
      <c r="C312" t="s">
        <v>56</v>
      </c>
      <c r="D312" t="s">
        <v>16</v>
      </c>
      <c r="E312" s="71" t="s">
        <v>163</v>
      </c>
      <c r="F312" s="71" t="s">
        <v>273</v>
      </c>
      <c r="G312" t="s">
        <v>274</v>
      </c>
      <c r="H312" t="s">
        <v>211</v>
      </c>
      <c r="I312" cm="1">
        <f t="array" ref="I312">_xlfn.XLOOKUP(1,('Clean Data'!$A$1:$A$1893='Core data'!A312)*('Clean Data'!$D$1:$D$1893='Core data'!D312),'Clean Data'!$E$1:$E$1893,,0)</f>
        <v>1</v>
      </c>
    </row>
    <row r="313" spans="1:9" hidden="1">
      <c r="A313">
        <v>15</v>
      </c>
      <c r="B313" t="s">
        <v>179</v>
      </c>
      <c r="C313" t="s">
        <v>56</v>
      </c>
      <c r="D313" t="s">
        <v>16</v>
      </c>
      <c r="E313" s="70" t="s">
        <v>164</v>
      </c>
      <c r="F313" s="70" t="s">
        <v>273</v>
      </c>
      <c r="G313" t="s">
        <v>275</v>
      </c>
      <c r="H313" t="s">
        <v>16</v>
      </c>
      <c r="I313" cm="1">
        <f t="array" ref="I313">_xlfn.XLOOKUP(1,('Clean Data'!$A$1:$A$1893='Core data'!A313)*('Clean Data'!$D$1:$D$1893='Core data'!D313),'Clean Data'!$E$1:$E$1893,,0)</f>
        <v>1</v>
      </c>
    </row>
    <row r="314" spans="1:9" hidden="1">
      <c r="A314">
        <v>16</v>
      </c>
      <c r="B314" t="s">
        <v>180</v>
      </c>
      <c r="C314" t="s">
        <v>56</v>
      </c>
      <c r="D314" t="s">
        <v>16</v>
      </c>
      <c r="E314" t="s">
        <v>162</v>
      </c>
      <c r="F314" t="s">
        <v>273</v>
      </c>
      <c r="G314" t="s">
        <v>56</v>
      </c>
      <c r="H314" t="s">
        <v>16</v>
      </c>
      <c r="I314" cm="1">
        <f t="array" ref="I314">_xlfn.XLOOKUP(1,('Clean Data'!$A$1:$A$1893='Core data'!A314)*('Clean Data'!$D$1:$D$1893='Core data'!D314),'Clean Data'!$E$1:$E$1893,,0)</f>
        <v>1</v>
      </c>
    </row>
    <row r="315" spans="1:9" hidden="1">
      <c r="A315">
        <v>16</v>
      </c>
      <c r="B315" t="s">
        <v>180</v>
      </c>
      <c r="C315" t="s">
        <v>56</v>
      </c>
      <c r="D315" t="s">
        <v>16</v>
      </c>
      <c r="E315" s="71" t="s">
        <v>163</v>
      </c>
      <c r="F315" s="71" t="s">
        <v>273</v>
      </c>
      <c r="G315" t="s">
        <v>274</v>
      </c>
      <c r="H315" t="s">
        <v>211</v>
      </c>
      <c r="I315" cm="1">
        <f t="array" ref="I315">_xlfn.XLOOKUP(1,('Clean Data'!$A$1:$A$1893='Core data'!A315)*('Clean Data'!$D$1:$D$1893='Core data'!D315),'Clean Data'!$E$1:$E$1893,,0)</f>
        <v>1</v>
      </c>
    </row>
    <row r="316" spans="1:9" hidden="1">
      <c r="A316">
        <v>16</v>
      </c>
      <c r="B316" t="s">
        <v>180</v>
      </c>
      <c r="C316" t="s">
        <v>56</v>
      </c>
      <c r="D316" t="s">
        <v>16</v>
      </c>
      <c r="E316" s="70" t="s">
        <v>164</v>
      </c>
      <c r="F316" s="70" t="s">
        <v>273</v>
      </c>
      <c r="G316" t="s">
        <v>275</v>
      </c>
      <c r="H316" t="s">
        <v>16</v>
      </c>
      <c r="I316" cm="1">
        <f t="array" ref="I316">_xlfn.XLOOKUP(1,('Clean Data'!$A$1:$A$1893='Core data'!A316)*('Clean Data'!$D$1:$D$1893='Core data'!D316),'Clean Data'!$E$1:$E$1893,,0)</f>
        <v>1</v>
      </c>
    </row>
    <row r="317" spans="1:9" hidden="1">
      <c r="A317">
        <v>1</v>
      </c>
      <c r="B317" t="s">
        <v>166</v>
      </c>
      <c r="C317" t="s">
        <v>154</v>
      </c>
      <c r="D317" t="s">
        <v>17</v>
      </c>
      <c r="E317" s="71" t="s">
        <v>163</v>
      </c>
      <c r="F317" s="71" t="s">
        <v>154</v>
      </c>
      <c r="G317" t="s">
        <v>426</v>
      </c>
      <c r="H317" t="s">
        <v>211</v>
      </c>
      <c r="I317" cm="1">
        <f t="array" ref="I317">_xlfn.XLOOKUP(1,('Clean Data'!$A$1:$A$1893='Core data'!A317)*('Clean Data'!$D$1:$D$1893='Core data'!D317),'Clean Data'!$E$1:$E$1893,,0)</f>
        <v>1</v>
      </c>
    </row>
    <row r="318" spans="1:9" hidden="1">
      <c r="A318">
        <v>1</v>
      </c>
      <c r="B318" t="s">
        <v>166</v>
      </c>
      <c r="C318" t="s">
        <v>154</v>
      </c>
      <c r="D318" t="s">
        <v>17</v>
      </c>
      <c r="E318" s="70" t="s">
        <v>164</v>
      </c>
      <c r="F318" s="70" t="s">
        <v>154</v>
      </c>
      <c r="G318" t="s">
        <v>427</v>
      </c>
      <c r="H318" t="s">
        <v>16</v>
      </c>
      <c r="I318" cm="1">
        <f t="array" ref="I318">_xlfn.XLOOKUP(1,('Clean Data'!$A$1:$A$1893='Core data'!A318)*('Clean Data'!$D$1:$D$1893='Core data'!D318),'Clean Data'!$E$1:$E$1893,,0)</f>
        <v>1</v>
      </c>
    </row>
    <row r="319" spans="1:9" hidden="1">
      <c r="A319">
        <v>1</v>
      </c>
      <c r="B319" t="s">
        <v>166</v>
      </c>
      <c r="C319" t="s">
        <v>154</v>
      </c>
      <c r="D319" t="s">
        <v>17</v>
      </c>
      <c r="E319" t="s">
        <v>162</v>
      </c>
      <c r="F319" t="s">
        <v>154</v>
      </c>
      <c r="G319" t="s">
        <v>154</v>
      </c>
      <c r="H319" t="s">
        <v>16</v>
      </c>
      <c r="I319" cm="1">
        <f t="array" ref="I319">_xlfn.XLOOKUP(1,('Clean Data'!$A$1:$A$1893='Core data'!A319)*('Clean Data'!$D$1:$D$1893='Core data'!D319),'Clean Data'!$E$1:$E$1893,,0)</f>
        <v>1</v>
      </c>
    </row>
    <row r="320" spans="1:9" hidden="1">
      <c r="A320">
        <v>2</v>
      </c>
      <c r="B320" t="s">
        <v>167</v>
      </c>
      <c r="C320" t="s">
        <v>154</v>
      </c>
      <c r="D320" t="s">
        <v>17</v>
      </c>
      <c r="E320" s="71" t="s">
        <v>163</v>
      </c>
      <c r="F320" s="71" t="s">
        <v>154</v>
      </c>
      <c r="G320" t="s">
        <v>426</v>
      </c>
      <c r="H320" t="s">
        <v>211</v>
      </c>
      <c r="I320" cm="1">
        <f t="array" ref="I320">_xlfn.XLOOKUP(1,('Clean Data'!$A$1:$A$1893='Core data'!A320)*('Clean Data'!$D$1:$D$1893='Core data'!D320),'Clean Data'!$E$1:$E$1893,,0)</f>
        <v>1</v>
      </c>
    </row>
    <row r="321" spans="1:9" hidden="1">
      <c r="A321">
        <v>2</v>
      </c>
      <c r="B321" t="s">
        <v>167</v>
      </c>
      <c r="C321" t="s">
        <v>154</v>
      </c>
      <c r="D321" t="s">
        <v>17</v>
      </c>
      <c r="E321" s="70" t="s">
        <v>164</v>
      </c>
      <c r="F321" s="70" t="s">
        <v>154</v>
      </c>
      <c r="G321" t="s">
        <v>427</v>
      </c>
      <c r="H321" t="s">
        <v>16</v>
      </c>
      <c r="I321" cm="1">
        <f t="array" ref="I321">_xlfn.XLOOKUP(1,('Clean Data'!$A$1:$A$1893='Core data'!A321)*('Clean Data'!$D$1:$D$1893='Core data'!D321),'Clean Data'!$E$1:$E$1893,,0)</f>
        <v>1</v>
      </c>
    </row>
    <row r="322" spans="1:9" hidden="1">
      <c r="A322">
        <v>2</v>
      </c>
      <c r="B322" t="s">
        <v>167</v>
      </c>
      <c r="C322" t="s">
        <v>154</v>
      </c>
      <c r="D322" t="s">
        <v>17</v>
      </c>
      <c r="E322" t="s">
        <v>162</v>
      </c>
      <c r="F322" t="s">
        <v>154</v>
      </c>
      <c r="G322" t="s">
        <v>154</v>
      </c>
      <c r="H322" t="s">
        <v>16</v>
      </c>
      <c r="I322" cm="1">
        <f t="array" ref="I322">_xlfn.XLOOKUP(1,('Clean Data'!$A$1:$A$1893='Core data'!A322)*('Clean Data'!$D$1:$D$1893='Core data'!D322),'Clean Data'!$E$1:$E$1893,,0)</f>
        <v>1</v>
      </c>
    </row>
    <row r="323" spans="1:9" hidden="1">
      <c r="A323">
        <v>4</v>
      </c>
      <c r="B323" t="s">
        <v>444</v>
      </c>
      <c r="C323" t="s">
        <v>154</v>
      </c>
      <c r="D323" t="s">
        <v>17</v>
      </c>
      <c r="E323" s="71" t="s">
        <v>163</v>
      </c>
      <c r="F323" s="71" t="s">
        <v>154</v>
      </c>
      <c r="G323" t="s">
        <v>426</v>
      </c>
      <c r="H323" t="s">
        <v>211</v>
      </c>
      <c r="I323" cm="1">
        <f t="array" ref="I323">_xlfn.XLOOKUP(1,('Clean Data'!$A$1:$A$1893='Core data'!A323)*('Clean Data'!$D$1:$D$1893='Core data'!D323),'Clean Data'!$E$1:$E$1893,,0)</f>
        <v>1</v>
      </c>
    </row>
    <row r="324" spans="1:9" hidden="1">
      <c r="A324">
        <v>4</v>
      </c>
      <c r="B324" t="s">
        <v>444</v>
      </c>
      <c r="C324" t="s">
        <v>154</v>
      </c>
      <c r="D324" t="s">
        <v>17</v>
      </c>
      <c r="E324" s="70" t="s">
        <v>164</v>
      </c>
      <c r="F324" s="70" t="s">
        <v>154</v>
      </c>
      <c r="G324" t="s">
        <v>427</v>
      </c>
      <c r="H324" t="s">
        <v>16</v>
      </c>
      <c r="I324" cm="1">
        <f t="array" ref="I324">_xlfn.XLOOKUP(1,('Clean Data'!$A$1:$A$1893='Core data'!A324)*('Clean Data'!$D$1:$D$1893='Core data'!D324),'Clean Data'!$E$1:$E$1893,,0)</f>
        <v>1</v>
      </c>
    </row>
    <row r="325" spans="1:9" hidden="1">
      <c r="A325">
        <v>4</v>
      </c>
      <c r="B325" t="s">
        <v>444</v>
      </c>
      <c r="C325" t="s">
        <v>154</v>
      </c>
      <c r="D325" t="s">
        <v>17</v>
      </c>
      <c r="E325" t="s">
        <v>162</v>
      </c>
      <c r="F325" t="s">
        <v>154</v>
      </c>
      <c r="G325" t="s">
        <v>154</v>
      </c>
      <c r="H325" t="s">
        <v>16</v>
      </c>
      <c r="I325" cm="1">
        <f t="array" ref="I325">_xlfn.XLOOKUP(1,('Clean Data'!$A$1:$A$1893='Core data'!A325)*('Clean Data'!$D$1:$D$1893='Core data'!D325),'Clean Data'!$E$1:$E$1893,,0)</f>
        <v>1</v>
      </c>
    </row>
    <row r="326" spans="1:9" hidden="1">
      <c r="A326">
        <v>5</v>
      </c>
      <c r="B326" t="s">
        <v>169</v>
      </c>
      <c r="C326" t="s">
        <v>154</v>
      </c>
      <c r="D326" t="s">
        <v>17</v>
      </c>
      <c r="E326" s="71" t="s">
        <v>163</v>
      </c>
      <c r="F326" s="71" t="s">
        <v>154</v>
      </c>
      <c r="G326" t="s">
        <v>426</v>
      </c>
      <c r="H326" t="s">
        <v>211</v>
      </c>
      <c r="I326" cm="1">
        <f t="array" ref="I326">_xlfn.XLOOKUP(1,('Clean Data'!$A$1:$A$1893='Core data'!A326)*('Clean Data'!$D$1:$D$1893='Core data'!D326),'Clean Data'!$E$1:$E$1893,,0)</f>
        <v>1</v>
      </c>
    </row>
    <row r="327" spans="1:9" hidden="1">
      <c r="A327">
        <v>5</v>
      </c>
      <c r="B327" t="s">
        <v>169</v>
      </c>
      <c r="C327" t="s">
        <v>154</v>
      </c>
      <c r="D327" t="s">
        <v>17</v>
      </c>
      <c r="E327" s="70" t="s">
        <v>164</v>
      </c>
      <c r="F327" s="70" t="s">
        <v>154</v>
      </c>
      <c r="G327" t="s">
        <v>427</v>
      </c>
      <c r="H327" t="s">
        <v>16</v>
      </c>
      <c r="I327" cm="1">
        <f t="array" ref="I327">_xlfn.XLOOKUP(1,('Clean Data'!$A$1:$A$1893='Core data'!A327)*('Clean Data'!$D$1:$D$1893='Core data'!D327),'Clean Data'!$E$1:$E$1893,,0)</f>
        <v>1</v>
      </c>
    </row>
    <row r="328" spans="1:9" hidden="1">
      <c r="A328">
        <v>5</v>
      </c>
      <c r="B328" t="s">
        <v>169</v>
      </c>
      <c r="C328" t="s">
        <v>154</v>
      </c>
      <c r="D328" t="s">
        <v>17</v>
      </c>
      <c r="E328" t="s">
        <v>162</v>
      </c>
      <c r="F328" t="s">
        <v>154</v>
      </c>
      <c r="G328" t="s">
        <v>154</v>
      </c>
      <c r="H328" t="s">
        <v>16</v>
      </c>
      <c r="I328" cm="1">
        <f t="array" ref="I328">_xlfn.XLOOKUP(1,('Clean Data'!$A$1:$A$1893='Core data'!A328)*('Clean Data'!$D$1:$D$1893='Core data'!D328),'Clean Data'!$E$1:$E$1893,,0)</f>
        <v>1</v>
      </c>
    </row>
    <row r="329" spans="1:9" hidden="1">
      <c r="A329">
        <v>6</v>
      </c>
      <c r="B329" t="s">
        <v>170</v>
      </c>
      <c r="C329" t="s">
        <v>154</v>
      </c>
      <c r="D329" t="s">
        <v>17</v>
      </c>
      <c r="E329" s="71" t="s">
        <v>163</v>
      </c>
      <c r="F329" s="71" t="s">
        <v>154</v>
      </c>
      <c r="G329" t="s">
        <v>426</v>
      </c>
      <c r="H329" t="s">
        <v>211</v>
      </c>
      <c r="I329" cm="1">
        <f t="array" ref="I329">_xlfn.XLOOKUP(1,('Clean Data'!$A$1:$A$1893='Core data'!A329)*('Clean Data'!$D$1:$D$1893='Core data'!D329),'Clean Data'!$E$1:$E$1893,,0)</f>
        <v>1</v>
      </c>
    </row>
    <row r="330" spans="1:9" hidden="1">
      <c r="A330">
        <v>6</v>
      </c>
      <c r="B330" t="s">
        <v>170</v>
      </c>
      <c r="C330" t="s">
        <v>154</v>
      </c>
      <c r="D330" t="s">
        <v>17</v>
      </c>
      <c r="E330" s="70" t="s">
        <v>164</v>
      </c>
      <c r="F330" s="70" t="s">
        <v>154</v>
      </c>
      <c r="G330" t="s">
        <v>427</v>
      </c>
      <c r="H330" t="s">
        <v>16</v>
      </c>
      <c r="I330" cm="1">
        <f t="array" ref="I330">_xlfn.XLOOKUP(1,('Clean Data'!$A$1:$A$1893='Core data'!A330)*('Clean Data'!$D$1:$D$1893='Core data'!D330),'Clean Data'!$E$1:$E$1893,,0)</f>
        <v>1</v>
      </c>
    </row>
    <row r="331" spans="1:9" hidden="1">
      <c r="A331">
        <v>6</v>
      </c>
      <c r="B331" t="s">
        <v>170</v>
      </c>
      <c r="C331" t="s">
        <v>154</v>
      </c>
      <c r="D331" t="s">
        <v>17</v>
      </c>
      <c r="E331" t="s">
        <v>162</v>
      </c>
      <c r="F331" t="s">
        <v>154</v>
      </c>
      <c r="G331" t="s">
        <v>154</v>
      </c>
      <c r="H331" t="s">
        <v>16</v>
      </c>
      <c r="I331" cm="1">
        <f t="array" ref="I331">_xlfn.XLOOKUP(1,('Clean Data'!$A$1:$A$1893='Core data'!A331)*('Clean Data'!$D$1:$D$1893='Core data'!D331),'Clean Data'!$E$1:$E$1893,,0)</f>
        <v>1</v>
      </c>
    </row>
    <row r="332" spans="1:9" hidden="1">
      <c r="A332">
        <v>7</v>
      </c>
      <c r="B332" t="s">
        <v>171</v>
      </c>
      <c r="C332" t="s">
        <v>154</v>
      </c>
      <c r="D332" t="s">
        <v>17</v>
      </c>
      <c r="E332" s="71" t="s">
        <v>163</v>
      </c>
      <c r="F332" s="71" t="s">
        <v>154</v>
      </c>
      <c r="G332" t="s">
        <v>426</v>
      </c>
      <c r="H332" t="s">
        <v>211</v>
      </c>
      <c r="I332" cm="1">
        <f t="array" ref="I332">_xlfn.XLOOKUP(1,('Clean Data'!$A$1:$A$1893='Core data'!A332)*('Clean Data'!$D$1:$D$1893='Core data'!D332),'Clean Data'!$E$1:$E$1893,,0)</f>
        <v>1</v>
      </c>
    </row>
    <row r="333" spans="1:9" hidden="1">
      <c r="A333">
        <v>7</v>
      </c>
      <c r="B333" t="s">
        <v>171</v>
      </c>
      <c r="C333" t="s">
        <v>154</v>
      </c>
      <c r="D333" t="s">
        <v>17</v>
      </c>
      <c r="E333" s="70" t="s">
        <v>164</v>
      </c>
      <c r="F333" s="70" t="s">
        <v>154</v>
      </c>
      <c r="G333" t="s">
        <v>427</v>
      </c>
      <c r="H333" t="s">
        <v>16</v>
      </c>
      <c r="I333" cm="1">
        <f t="array" ref="I333">_xlfn.XLOOKUP(1,('Clean Data'!$A$1:$A$1893='Core data'!A333)*('Clean Data'!$D$1:$D$1893='Core data'!D333),'Clean Data'!$E$1:$E$1893,,0)</f>
        <v>1</v>
      </c>
    </row>
    <row r="334" spans="1:9" hidden="1">
      <c r="A334">
        <v>7</v>
      </c>
      <c r="B334" t="s">
        <v>171</v>
      </c>
      <c r="C334" t="s">
        <v>154</v>
      </c>
      <c r="D334" t="s">
        <v>17</v>
      </c>
      <c r="E334" t="s">
        <v>162</v>
      </c>
      <c r="F334" t="s">
        <v>154</v>
      </c>
      <c r="G334" t="s">
        <v>154</v>
      </c>
      <c r="H334" t="s">
        <v>16</v>
      </c>
      <c r="I334" cm="1">
        <f t="array" ref="I334">_xlfn.XLOOKUP(1,('Clean Data'!$A$1:$A$1893='Core data'!A334)*('Clean Data'!$D$1:$D$1893='Core data'!D334),'Clean Data'!$E$1:$E$1893,,0)</f>
        <v>1</v>
      </c>
    </row>
    <row r="335" spans="1:9" hidden="1">
      <c r="A335">
        <v>8</v>
      </c>
      <c r="B335" t="s">
        <v>172</v>
      </c>
      <c r="C335" t="s">
        <v>154</v>
      </c>
      <c r="D335" t="s">
        <v>17</v>
      </c>
      <c r="E335" s="71" t="s">
        <v>163</v>
      </c>
      <c r="F335" s="71" t="s">
        <v>154</v>
      </c>
      <c r="G335" t="s">
        <v>426</v>
      </c>
      <c r="H335" t="s">
        <v>211</v>
      </c>
      <c r="I335" cm="1">
        <f t="array" ref="I335">_xlfn.XLOOKUP(1,('Clean Data'!$A$1:$A$1893='Core data'!A335)*('Clean Data'!$D$1:$D$1893='Core data'!D335),'Clean Data'!$E$1:$E$1893,,0)</f>
        <v>1</v>
      </c>
    </row>
    <row r="336" spans="1:9" hidden="1">
      <c r="A336">
        <v>8</v>
      </c>
      <c r="B336" t="s">
        <v>172</v>
      </c>
      <c r="C336" t="s">
        <v>154</v>
      </c>
      <c r="D336" t="s">
        <v>17</v>
      </c>
      <c r="E336" s="70" t="s">
        <v>164</v>
      </c>
      <c r="F336" s="70" t="s">
        <v>154</v>
      </c>
      <c r="G336" t="s">
        <v>427</v>
      </c>
      <c r="H336" t="s">
        <v>16</v>
      </c>
      <c r="I336" cm="1">
        <f t="array" ref="I336">_xlfn.XLOOKUP(1,('Clean Data'!$A$1:$A$1893='Core data'!A336)*('Clean Data'!$D$1:$D$1893='Core data'!D336),'Clean Data'!$E$1:$E$1893,,0)</f>
        <v>1</v>
      </c>
    </row>
    <row r="337" spans="1:9" hidden="1">
      <c r="A337">
        <v>8</v>
      </c>
      <c r="B337" t="s">
        <v>172</v>
      </c>
      <c r="C337" t="s">
        <v>154</v>
      </c>
      <c r="D337" t="s">
        <v>17</v>
      </c>
      <c r="E337" t="s">
        <v>162</v>
      </c>
      <c r="F337" t="s">
        <v>154</v>
      </c>
      <c r="G337" t="s">
        <v>154</v>
      </c>
      <c r="H337" t="s">
        <v>16</v>
      </c>
      <c r="I337" cm="1">
        <f t="array" ref="I337">_xlfn.XLOOKUP(1,('Clean Data'!$A$1:$A$1893='Core data'!A337)*('Clean Data'!$D$1:$D$1893='Core data'!D337),'Clean Data'!$E$1:$E$1893,,0)</f>
        <v>1</v>
      </c>
    </row>
    <row r="338" spans="1:9" hidden="1">
      <c r="A338">
        <v>9</v>
      </c>
      <c r="B338" t="s">
        <v>173</v>
      </c>
      <c r="C338" t="s">
        <v>154</v>
      </c>
      <c r="D338" t="s">
        <v>17</v>
      </c>
      <c r="E338" s="71" t="s">
        <v>163</v>
      </c>
      <c r="F338" s="71" t="s">
        <v>154</v>
      </c>
      <c r="G338" t="s">
        <v>426</v>
      </c>
      <c r="H338" t="s">
        <v>211</v>
      </c>
      <c r="I338" cm="1">
        <f t="array" ref="I338">_xlfn.XLOOKUP(1,('Clean Data'!$A$1:$A$1893='Core data'!A338)*('Clean Data'!$D$1:$D$1893='Core data'!D338),'Clean Data'!$E$1:$E$1893,,0)</f>
        <v>0</v>
      </c>
    </row>
    <row r="339" spans="1:9" hidden="1">
      <c r="A339">
        <v>9</v>
      </c>
      <c r="B339" t="s">
        <v>173</v>
      </c>
      <c r="C339" t="s">
        <v>154</v>
      </c>
      <c r="D339" t="s">
        <v>17</v>
      </c>
      <c r="E339" s="70" t="s">
        <v>164</v>
      </c>
      <c r="F339" s="70" t="s">
        <v>154</v>
      </c>
      <c r="G339" t="s">
        <v>427</v>
      </c>
      <c r="H339" t="s">
        <v>16</v>
      </c>
      <c r="I339" cm="1">
        <f t="array" ref="I339">_xlfn.XLOOKUP(1,('Clean Data'!$A$1:$A$1893='Core data'!A339)*('Clean Data'!$D$1:$D$1893='Core data'!D339),'Clean Data'!$E$1:$E$1893,,0)</f>
        <v>0</v>
      </c>
    </row>
    <row r="340" spans="1:9" hidden="1">
      <c r="A340">
        <v>9</v>
      </c>
      <c r="B340" t="s">
        <v>173</v>
      </c>
      <c r="C340" t="s">
        <v>154</v>
      </c>
      <c r="D340" t="s">
        <v>17</v>
      </c>
      <c r="E340" t="s">
        <v>162</v>
      </c>
      <c r="F340" t="s">
        <v>154</v>
      </c>
      <c r="G340" t="s">
        <v>154</v>
      </c>
      <c r="H340" t="s">
        <v>16</v>
      </c>
      <c r="I340" cm="1">
        <f t="array" ref="I340">_xlfn.XLOOKUP(1,('Clean Data'!$A$1:$A$1893='Core data'!A340)*('Clean Data'!$D$1:$D$1893='Core data'!D340),'Clean Data'!$E$1:$E$1893,,0)</f>
        <v>0</v>
      </c>
    </row>
    <row r="341" spans="1:9" hidden="1">
      <c r="A341">
        <v>10</v>
      </c>
      <c r="B341" t="s">
        <v>174</v>
      </c>
      <c r="C341" t="s">
        <v>154</v>
      </c>
      <c r="D341" t="s">
        <v>17</v>
      </c>
      <c r="E341" s="71" t="s">
        <v>163</v>
      </c>
      <c r="F341" s="71" t="s">
        <v>154</v>
      </c>
      <c r="G341" t="s">
        <v>426</v>
      </c>
      <c r="H341" t="s">
        <v>211</v>
      </c>
      <c r="I341" cm="1">
        <f t="array" ref="I341">_xlfn.XLOOKUP(1,('Clean Data'!$A$1:$A$1893='Core data'!A341)*('Clean Data'!$D$1:$D$1893='Core data'!D341),'Clean Data'!$E$1:$E$1893,,0)</f>
        <v>1</v>
      </c>
    </row>
    <row r="342" spans="1:9" hidden="1">
      <c r="A342">
        <v>10</v>
      </c>
      <c r="B342" t="s">
        <v>174</v>
      </c>
      <c r="C342" t="s">
        <v>154</v>
      </c>
      <c r="D342" t="s">
        <v>17</v>
      </c>
      <c r="E342" s="70" t="s">
        <v>164</v>
      </c>
      <c r="F342" s="70" t="s">
        <v>154</v>
      </c>
      <c r="G342" t="s">
        <v>427</v>
      </c>
      <c r="H342" t="s">
        <v>16</v>
      </c>
      <c r="I342" cm="1">
        <f t="array" ref="I342">_xlfn.XLOOKUP(1,('Clean Data'!$A$1:$A$1893='Core data'!A342)*('Clean Data'!$D$1:$D$1893='Core data'!D342),'Clean Data'!$E$1:$E$1893,,0)</f>
        <v>1</v>
      </c>
    </row>
    <row r="343" spans="1:9" hidden="1">
      <c r="A343">
        <v>10</v>
      </c>
      <c r="B343" t="s">
        <v>174</v>
      </c>
      <c r="C343" t="s">
        <v>154</v>
      </c>
      <c r="D343" t="s">
        <v>17</v>
      </c>
      <c r="E343" t="s">
        <v>162</v>
      </c>
      <c r="F343" t="s">
        <v>154</v>
      </c>
      <c r="G343" t="s">
        <v>154</v>
      </c>
      <c r="H343" t="s">
        <v>16</v>
      </c>
      <c r="I343" cm="1">
        <f t="array" ref="I343">_xlfn.XLOOKUP(1,('Clean Data'!$A$1:$A$1893='Core data'!A343)*('Clean Data'!$D$1:$D$1893='Core data'!D343),'Clean Data'!$E$1:$E$1893,,0)</f>
        <v>1</v>
      </c>
    </row>
    <row r="344" spans="1:9" hidden="1">
      <c r="A344">
        <v>11</v>
      </c>
      <c r="B344" t="s">
        <v>175</v>
      </c>
      <c r="C344" t="s">
        <v>154</v>
      </c>
      <c r="D344" t="s">
        <v>17</v>
      </c>
      <c r="E344" s="71" t="s">
        <v>163</v>
      </c>
      <c r="F344" s="71" t="s">
        <v>154</v>
      </c>
      <c r="G344" t="s">
        <v>426</v>
      </c>
      <c r="H344" t="s">
        <v>211</v>
      </c>
      <c r="I344" cm="1">
        <f t="array" ref="I344">_xlfn.XLOOKUP(1,('Clean Data'!$A$1:$A$1893='Core data'!A344)*('Clean Data'!$D$1:$D$1893='Core data'!D344),'Clean Data'!$E$1:$E$1893,,0)</f>
        <v>1</v>
      </c>
    </row>
    <row r="345" spans="1:9" hidden="1">
      <c r="A345">
        <v>11</v>
      </c>
      <c r="B345" t="s">
        <v>175</v>
      </c>
      <c r="C345" t="s">
        <v>154</v>
      </c>
      <c r="D345" t="s">
        <v>17</v>
      </c>
      <c r="E345" s="70" t="s">
        <v>164</v>
      </c>
      <c r="F345" s="70" t="s">
        <v>154</v>
      </c>
      <c r="G345" t="s">
        <v>427</v>
      </c>
      <c r="H345" t="s">
        <v>16</v>
      </c>
      <c r="I345" cm="1">
        <f t="array" ref="I345">_xlfn.XLOOKUP(1,('Clean Data'!$A$1:$A$1893='Core data'!A345)*('Clean Data'!$D$1:$D$1893='Core data'!D345),'Clean Data'!$E$1:$E$1893,,0)</f>
        <v>1</v>
      </c>
    </row>
    <row r="346" spans="1:9" hidden="1">
      <c r="A346">
        <v>11</v>
      </c>
      <c r="B346" t="s">
        <v>175</v>
      </c>
      <c r="C346" t="s">
        <v>154</v>
      </c>
      <c r="D346" t="s">
        <v>17</v>
      </c>
      <c r="E346" t="s">
        <v>162</v>
      </c>
      <c r="F346" t="s">
        <v>154</v>
      </c>
      <c r="G346" t="s">
        <v>154</v>
      </c>
      <c r="H346" t="s">
        <v>16</v>
      </c>
      <c r="I346" cm="1">
        <f t="array" ref="I346">_xlfn.XLOOKUP(1,('Clean Data'!$A$1:$A$1893='Core data'!A346)*('Clean Data'!$D$1:$D$1893='Core data'!D346),'Clean Data'!$E$1:$E$1893,,0)</f>
        <v>1</v>
      </c>
    </row>
    <row r="347" spans="1:9" hidden="1">
      <c r="A347">
        <v>12</v>
      </c>
      <c r="B347" t="s">
        <v>176</v>
      </c>
      <c r="C347" t="s">
        <v>154</v>
      </c>
      <c r="D347" t="s">
        <v>17</v>
      </c>
      <c r="E347" s="71" t="s">
        <v>163</v>
      </c>
      <c r="F347" s="71" t="s">
        <v>154</v>
      </c>
      <c r="G347" t="s">
        <v>426</v>
      </c>
      <c r="H347" t="s">
        <v>211</v>
      </c>
      <c r="I347" cm="1">
        <f t="array" ref="I347">_xlfn.XLOOKUP(1,('Clean Data'!$A$1:$A$1893='Core data'!A347)*('Clean Data'!$D$1:$D$1893='Core data'!D347),'Clean Data'!$E$1:$E$1893,,0)</f>
        <v>0</v>
      </c>
    </row>
    <row r="348" spans="1:9" hidden="1">
      <c r="A348">
        <v>12</v>
      </c>
      <c r="B348" t="s">
        <v>176</v>
      </c>
      <c r="C348" t="s">
        <v>154</v>
      </c>
      <c r="D348" t="s">
        <v>17</v>
      </c>
      <c r="E348" s="70" t="s">
        <v>164</v>
      </c>
      <c r="F348" s="70" t="s">
        <v>154</v>
      </c>
      <c r="G348" t="s">
        <v>427</v>
      </c>
      <c r="H348" t="s">
        <v>16</v>
      </c>
      <c r="I348" cm="1">
        <f t="array" ref="I348">_xlfn.XLOOKUP(1,('Clean Data'!$A$1:$A$1893='Core data'!A348)*('Clean Data'!$D$1:$D$1893='Core data'!D348),'Clean Data'!$E$1:$E$1893,,0)</f>
        <v>0</v>
      </c>
    </row>
    <row r="349" spans="1:9" hidden="1">
      <c r="A349">
        <v>12</v>
      </c>
      <c r="B349" t="s">
        <v>176</v>
      </c>
      <c r="C349" t="s">
        <v>154</v>
      </c>
      <c r="D349" t="s">
        <v>17</v>
      </c>
      <c r="E349" t="s">
        <v>162</v>
      </c>
      <c r="F349" t="s">
        <v>154</v>
      </c>
      <c r="G349" t="s">
        <v>154</v>
      </c>
      <c r="H349" t="s">
        <v>16</v>
      </c>
      <c r="I349" cm="1">
        <f t="array" ref="I349">_xlfn.XLOOKUP(1,('Clean Data'!$A$1:$A$1893='Core data'!A349)*('Clean Data'!$D$1:$D$1893='Core data'!D349),'Clean Data'!$E$1:$E$1893,,0)</f>
        <v>0</v>
      </c>
    </row>
    <row r="350" spans="1:9" hidden="1">
      <c r="A350">
        <v>13</v>
      </c>
      <c r="B350" t="s">
        <v>177</v>
      </c>
      <c r="C350" t="s">
        <v>154</v>
      </c>
      <c r="D350" t="s">
        <v>17</v>
      </c>
      <c r="E350" s="71" t="s">
        <v>163</v>
      </c>
      <c r="F350" s="71" t="s">
        <v>154</v>
      </c>
      <c r="G350" t="s">
        <v>426</v>
      </c>
      <c r="H350" t="s">
        <v>211</v>
      </c>
      <c r="I350" cm="1">
        <f t="array" ref="I350">_xlfn.XLOOKUP(1,('Clean Data'!$A$1:$A$1893='Core data'!A350)*('Clean Data'!$D$1:$D$1893='Core data'!D350),'Clean Data'!$E$1:$E$1893,,0)</f>
        <v>1</v>
      </c>
    </row>
    <row r="351" spans="1:9" hidden="1">
      <c r="A351">
        <v>13</v>
      </c>
      <c r="B351" t="s">
        <v>177</v>
      </c>
      <c r="C351" t="s">
        <v>154</v>
      </c>
      <c r="D351" t="s">
        <v>17</v>
      </c>
      <c r="E351" s="70" t="s">
        <v>164</v>
      </c>
      <c r="F351" s="70" t="s">
        <v>154</v>
      </c>
      <c r="G351" t="s">
        <v>427</v>
      </c>
      <c r="H351" t="s">
        <v>16</v>
      </c>
      <c r="I351" cm="1">
        <f t="array" ref="I351">_xlfn.XLOOKUP(1,('Clean Data'!$A$1:$A$1893='Core data'!A351)*('Clean Data'!$D$1:$D$1893='Core data'!D351),'Clean Data'!$E$1:$E$1893,,0)</f>
        <v>1</v>
      </c>
    </row>
    <row r="352" spans="1:9" hidden="1">
      <c r="A352">
        <v>13</v>
      </c>
      <c r="B352" t="s">
        <v>177</v>
      </c>
      <c r="C352" t="s">
        <v>154</v>
      </c>
      <c r="D352" t="s">
        <v>17</v>
      </c>
      <c r="E352" t="s">
        <v>162</v>
      </c>
      <c r="F352" t="s">
        <v>154</v>
      </c>
      <c r="G352" t="s">
        <v>154</v>
      </c>
      <c r="H352" t="s">
        <v>16</v>
      </c>
      <c r="I352" cm="1">
        <f t="array" ref="I352">_xlfn.XLOOKUP(1,('Clean Data'!$A$1:$A$1893='Core data'!A352)*('Clean Data'!$D$1:$D$1893='Core data'!D352),'Clean Data'!$E$1:$E$1893,,0)</f>
        <v>1</v>
      </c>
    </row>
    <row r="353" spans="1:9" hidden="1">
      <c r="A353">
        <v>14</v>
      </c>
      <c r="B353" t="s">
        <v>178</v>
      </c>
      <c r="C353" t="s">
        <v>154</v>
      </c>
      <c r="D353" t="s">
        <v>17</v>
      </c>
      <c r="E353" s="71" t="s">
        <v>163</v>
      </c>
      <c r="F353" s="71" t="s">
        <v>154</v>
      </c>
      <c r="G353" t="s">
        <v>426</v>
      </c>
      <c r="H353" t="s">
        <v>211</v>
      </c>
      <c r="I353" cm="1">
        <f t="array" ref="I353">_xlfn.XLOOKUP(1,('Clean Data'!$A$1:$A$1893='Core data'!A353)*('Clean Data'!$D$1:$D$1893='Core data'!D353),'Clean Data'!$E$1:$E$1893,,0)</f>
        <v>1</v>
      </c>
    </row>
    <row r="354" spans="1:9" hidden="1">
      <c r="A354">
        <v>14</v>
      </c>
      <c r="B354" t="s">
        <v>178</v>
      </c>
      <c r="C354" t="s">
        <v>154</v>
      </c>
      <c r="D354" t="s">
        <v>17</v>
      </c>
      <c r="E354" s="70" t="s">
        <v>164</v>
      </c>
      <c r="F354" s="70" t="s">
        <v>154</v>
      </c>
      <c r="G354" t="s">
        <v>427</v>
      </c>
      <c r="H354" t="s">
        <v>16</v>
      </c>
      <c r="I354" cm="1">
        <f t="array" ref="I354">_xlfn.XLOOKUP(1,('Clean Data'!$A$1:$A$1893='Core data'!A354)*('Clean Data'!$D$1:$D$1893='Core data'!D354),'Clean Data'!$E$1:$E$1893,,0)</f>
        <v>1</v>
      </c>
    </row>
    <row r="355" spans="1:9" hidden="1">
      <c r="A355">
        <v>14</v>
      </c>
      <c r="B355" t="s">
        <v>178</v>
      </c>
      <c r="C355" t="s">
        <v>154</v>
      </c>
      <c r="D355" t="s">
        <v>17</v>
      </c>
      <c r="E355" t="s">
        <v>162</v>
      </c>
      <c r="F355" t="s">
        <v>154</v>
      </c>
      <c r="G355" t="s">
        <v>154</v>
      </c>
      <c r="H355" t="s">
        <v>16</v>
      </c>
      <c r="I355" cm="1">
        <f t="array" ref="I355">_xlfn.XLOOKUP(1,('Clean Data'!$A$1:$A$1893='Core data'!A355)*('Clean Data'!$D$1:$D$1893='Core data'!D355),'Clean Data'!$E$1:$E$1893,,0)</f>
        <v>1</v>
      </c>
    </row>
    <row r="356" spans="1:9" hidden="1">
      <c r="A356">
        <v>15</v>
      </c>
      <c r="B356" t="s">
        <v>179</v>
      </c>
      <c r="C356" t="s">
        <v>154</v>
      </c>
      <c r="D356" t="s">
        <v>17</v>
      </c>
      <c r="E356" s="71" t="s">
        <v>163</v>
      </c>
      <c r="F356" s="71" t="s">
        <v>154</v>
      </c>
      <c r="G356" t="s">
        <v>426</v>
      </c>
      <c r="H356" t="s">
        <v>211</v>
      </c>
      <c r="I356" cm="1">
        <f t="array" ref="I356">_xlfn.XLOOKUP(1,('Clean Data'!$A$1:$A$1893='Core data'!A356)*('Clean Data'!$D$1:$D$1893='Core data'!D356),'Clean Data'!$E$1:$E$1893,,0)</f>
        <v>1</v>
      </c>
    </row>
    <row r="357" spans="1:9" hidden="1">
      <c r="A357">
        <v>15</v>
      </c>
      <c r="B357" t="s">
        <v>179</v>
      </c>
      <c r="C357" t="s">
        <v>154</v>
      </c>
      <c r="D357" t="s">
        <v>17</v>
      </c>
      <c r="E357" s="70" t="s">
        <v>164</v>
      </c>
      <c r="F357" s="70" t="s">
        <v>154</v>
      </c>
      <c r="G357" t="s">
        <v>427</v>
      </c>
      <c r="H357" t="s">
        <v>16</v>
      </c>
      <c r="I357" cm="1">
        <f t="array" ref="I357">_xlfn.XLOOKUP(1,('Clean Data'!$A$1:$A$1893='Core data'!A357)*('Clean Data'!$D$1:$D$1893='Core data'!D357),'Clean Data'!$E$1:$E$1893,,0)</f>
        <v>1</v>
      </c>
    </row>
    <row r="358" spans="1:9" hidden="1">
      <c r="A358">
        <v>15</v>
      </c>
      <c r="B358" t="s">
        <v>179</v>
      </c>
      <c r="C358" t="s">
        <v>154</v>
      </c>
      <c r="D358" t="s">
        <v>17</v>
      </c>
      <c r="E358" t="s">
        <v>162</v>
      </c>
      <c r="F358" t="s">
        <v>154</v>
      </c>
      <c r="G358" t="s">
        <v>154</v>
      </c>
      <c r="H358" t="s">
        <v>16</v>
      </c>
      <c r="I358" cm="1">
        <f t="array" ref="I358">_xlfn.XLOOKUP(1,('Clean Data'!$A$1:$A$1893='Core data'!A358)*('Clean Data'!$D$1:$D$1893='Core data'!D358),'Clean Data'!$E$1:$E$1893,,0)</f>
        <v>1</v>
      </c>
    </row>
    <row r="359" spans="1:9" hidden="1">
      <c r="A359">
        <v>16</v>
      </c>
      <c r="B359" t="s">
        <v>180</v>
      </c>
      <c r="C359" t="s">
        <v>154</v>
      </c>
      <c r="D359" t="s">
        <v>17</v>
      </c>
      <c r="E359" s="71" t="s">
        <v>163</v>
      </c>
      <c r="F359" s="71" t="s">
        <v>154</v>
      </c>
      <c r="G359" t="s">
        <v>426</v>
      </c>
      <c r="H359" t="s">
        <v>211</v>
      </c>
      <c r="I359" cm="1">
        <f t="array" ref="I359">_xlfn.XLOOKUP(1,('Clean Data'!$A$1:$A$1893='Core data'!A359)*('Clean Data'!$D$1:$D$1893='Core data'!D359),'Clean Data'!$E$1:$E$1893,,0)</f>
        <v>1</v>
      </c>
    </row>
    <row r="360" spans="1:9" hidden="1">
      <c r="A360">
        <v>16</v>
      </c>
      <c r="B360" t="s">
        <v>180</v>
      </c>
      <c r="C360" t="s">
        <v>154</v>
      </c>
      <c r="D360" t="s">
        <v>17</v>
      </c>
      <c r="E360" s="70" t="s">
        <v>164</v>
      </c>
      <c r="F360" s="70" t="s">
        <v>154</v>
      </c>
      <c r="G360" t="s">
        <v>427</v>
      </c>
      <c r="H360" t="s">
        <v>16</v>
      </c>
      <c r="I360" cm="1">
        <f t="array" ref="I360">_xlfn.XLOOKUP(1,('Clean Data'!$A$1:$A$1893='Core data'!A360)*('Clean Data'!$D$1:$D$1893='Core data'!D360),'Clean Data'!$E$1:$E$1893,,0)</f>
        <v>1</v>
      </c>
    </row>
    <row r="361" spans="1:9" hidden="1">
      <c r="A361">
        <v>16</v>
      </c>
      <c r="B361" t="s">
        <v>180</v>
      </c>
      <c r="C361" t="s">
        <v>154</v>
      </c>
      <c r="D361" t="s">
        <v>17</v>
      </c>
      <c r="E361" t="s">
        <v>162</v>
      </c>
      <c r="F361" t="s">
        <v>154</v>
      </c>
      <c r="G361" t="s">
        <v>154</v>
      </c>
      <c r="H361" t="s">
        <v>16</v>
      </c>
      <c r="I361" cm="1">
        <f t="array" ref="I361">_xlfn.XLOOKUP(1,('Clean Data'!$A$1:$A$1893='Core data'!A361)*('Clean Data'!$D$1:$D$1893='Core data'!D361),'Clean Data'!$E$1:$E$1893,,0)</f>
        <v>1</v>
      </c>
    </row>
    <row r="362" spans="1:9" hidden="1">
      <c r="A362">
        <v>1</v>
      </c>
      <c r="B362" t="s">
        <v>166</v>
      </c>
      <c r="C362" t="s">
        <v>456</v>
      </c>
      <c r="D362" t="s">
        <v>18</v>
      </c>
      <c r="E362" s="71" t="s">
        <v>163</v>
      </c>
      <c r="F362" s="71" t="s">
        <v>456</v>
      </c>
      <c r="G362" t="s">
        <v>522</v>
      </c>
      <c r="H362" t="s">
        <v>212</v>
      </c>
      <c r="I362" cm="1">
        <f t="array" ref="I362">_xlfn.XLOOKUP(1,('Clean Data'!$A$1:$A$1893='Core data'!A362)*('Clean Data'!$D$1:$D$1893='Core data'!D362),'Clean Data'!$E$1:$E$1893,,0)</f>
        <v>1</v>
      </c>
    </row>
    <row r="363" spans="1:9" hidden="1">
      <c r="A363">
        <v>1</v>
      </c>
      <c r="B363" t="s">
        <v>166</v>
      </c>
      <c r="C363" t="s">
        <v>456</v>
      </c>
      <c r="D363" t="s">
        <v>18</v>
      </c>
      <c r="E363" s="70" t="s">
        <v>164</v>
      </c>
      <c r="F363" s="70" t="s">
        <v>456</v>
      </c>
      <c r="G363" t="s">
        <v>521</v>
      </c>
      <c r="H363" t="s">
        <v>213</v>
      </c>
      <c r="I363" cm="1">
        <f t="array" ref="I363">_xlfn.XLOOKUP(1,('Clean Data'!$A$1:$A$1893='Core data'!A363)*('Clean Data'!$D$1:$D$1893='Core data'!D363),'Clean Data'!$E$1:$E$1893,,0)</f>
        <v>1</v>
      </c>
    </row>
    <row r="364" spans="1:9" hidden="1">
      <c r="A364">
        <v>1</v>
      </c>
      <c r="B364" t="s">
        <v>166</v>
      </c>
      <c r="C364" t="s">
        <v>456</v>
      </c>
      <c r="D364" t="s">
        <v>18</v>
      </c>
      <c r="E364" t="s">
        <v>162</v>
      </c>
      <c r="F364" t="s">
        <v>456</v>
      </c>
      <c r="G364" t="s">
        <v>456</v>
      </c>
      <c r="H364" t="s">
        <v>18</v>
      </c>
      <c r="I364" cm="1">
        <f t="array" ref="I364">_xlfn.XLOOKUP(1,('Clean Data'!$A$1:$A$1893='Core data'!A364)*('Clean Data'!$D$1:$D$1893='Core data'!D364),'Clean Data'!$E$1:$E$1893,,0)</f>
        <v>1</v>
      </c>
    </row>
    <row r="365" spans="1:9" hidden="1">
      <c r="A365">
        <v>2</v>
      </c>
      <c r="B365" t="s">
        <v>167</v>
      </c>
      <c r="C365" t="s">
        <v>456</v>
      </c>
      <c r="D365" t="s">
        <v>18</v>
      </c>
      <c r="E365" s="71" t="s">
        <v>163</v>
      </c>
      <c r="F365" s="71" t="s">
        <v>456</v>
      </c>
      <c r="G365" t="s">
        <v>522</v>
      </c>
      <c r="H365" t="s">
        <v>212</v>
      </c>
      <c r="I365" cm="1">
        <f t="array" ref="I365">_xlfn.XLOOKUP(1,('Clean Data'!$A$1:$A$1893='Core data'!A365)*('Clean Data'!$D$1:$D$1893='Core data'!D365),'Clean Data'!$E$1:$E$1893,,0)</f>
        <v>0</v>
      </c>
    </row>
    <row r="366" spans="1:9" hidden="1">
      <c r="A366">
        <v>2</v>
      </c>
      <c r="B366" t="s">
        <v>167</v>
      </c>
      <c r="C366" t="s">
        <v>456</v>
      </c>
      <c r="D366" t="s">
        <v>18</v>
      </c>
      <c r="E366" s="70" t="s">
        <v>164</v>
      </c>
      <c r="F366" s="70" t="s">
        <v>456</v>
      </c>
      <c r="G366" t="s">
        <v>521</v>
      </c>
      <c r="H366" t="s">
        <v>213</v>
      </c>
      <c r="I366" cm="1">
        <f t="array" ref="I366">_xlfn.XLOOKUP(1,('Clean Data'!$A$1:$A$1893='Core data'!A366)*('Clean Data'!$D$1:$D$1893='Core data'!D366),'Clean Data'!$E$1:$E$1893,,0)</f>
        <v>0</v>
      </c>
    </row>
    <row r="367" spans="1:9" hidden="1">
      <c r="A367">
        <v>2</v>
      </c>
      <c r="B367" t="s">
        <v>167</v>
      </c>
      <c r="C367" t="s">
        <v>456</v>
      </c>
      <c r="D367" t="s">
        <v>18</v>
      </c>
      <c r="E367" t="s">
        <v>162</v>
      </c>
      <c r="F367" t="s">
        <v>456</v>
      </c>
      <c r="G367" t="s">
        <v>456</v>
      </c>
      <c r="H367" t="s">
        <v>18</v>
      </c>
      <c r="I367" cm="1">
        <f t="array" ref="I367">_xlfn.XLOOKUP(1,('Clean Data'!$A$1:$A$1893='Core data'!A367)*('Clean Data'!$D$1:$D$1893='Core data'!D367),'Clean Data'!$E$1:$E$1893,,0)</f>
        <v>0</v>
      </c>
    </row>
    <row r="368" spans="1:9" hidden="1">
      <c r="A368">
        <v>4</v>
      </c>
      <c r="B368" t="s">
        <v>444</v>
      </c>
      <c r="C368" t="s">
        <v>456</v>
      </c>
      <c r="D368" t="s">
        <v>18</v>
      </c>
      <c r="E368" s="71" t="s">
        <v>163</v>
      </c>
      <c r="F368" s="71" t="s">
        <v>456</v>
      </c>
      <c r="G368" t="s">
        <v>522</v>
      </c>
      <c r="H368" t="s">
        <v>212</v>
      </c>
      <c r="I368" cm="1">
        <f t="array" ref="I368">_xlfn.XLOOKUP(1,('Clean Data'!$A$1:$A$1893='Core data'!A368)*('Clean Data'!$D$1:$D$1893='Core data'!D368),'Clean Data'!$E$1:$E$1893,,0)</f>
        <v>0</v>
      </c>
    </row>
    <row r="369" spans="1:9" hidden="1">
      <c r="A369">
        <v>4</v>
      </c>
      <c r="B369" t="s">
        <v>444</v>
      </c>
      <c r="C369" t="s">
        <v>456</v>
      </c>
      <c r="D369" t="s">
        <v>18</v>
      </c>
      <c r="E369" s="70" t="s">
        <v>164</v>
      </c>
      <c r="F369" s="70" t="s">
        <v>456</v>
      </c>
      <c r="G369" t="s">
        <v>521</v>
      </c>
      <c r="H369" t="s">
        <v>213</v>
      </c>
      <c r="I369" cm="1">
        <f t="array" ref="I369">_xlfn.XLOOKUP(1,('Clean Data'!$A$1:$A$1893='Core data'!A369)*('Clean Data'!$D$1:$D$1893='Core data'!D369),'Clean Data'!$E$1:$E$1893,,0)</f>
        <v>0</v>
      </c>
    </row>
    <row r="370" spans="1:9" hidden="1">
      <c r="A370">
        <v>4</v>
      </c>
      <c r="B370" t="s">
        <v>444</v>
      </c>
      <c r="C370" t="s">
        <v>456</v>
      </c>
      <c r="D370" t="s">
        <v>18</v>
      </c>
      <c r="E370" t="s">
        <v>162</v>
      </c>
      <c r="F370" t="s">
        <v>456</v>
      </c>
      <c r="G370" t="s">
        <v>456</v>
      </c>
      <c r="H370" t="s">
        <v>18</v>
      </c>
      <c r="I370" cm="1">
        <f t="array" ref="I370">_xlfn.XLOOKUP(1,('Clean Data'!$A$1:$A$1893='Core data'!A370)*('Clean Data'!$D$1:$D$1893='Core data'!D370),'Clean Data'!$E$1:$E$1893,,0)</f>
        <v>0</v>
      </c>
    </row>
    <row r="371" spans="1:9" hidden="1">
      <c r="A371">
        <v>5</v>
      </c>
      <c r="B371" t="s">
        <v>169</v>
      </c>
      <c r="C371" t="s">
        <v>456</v>
      </c>
      <c r="D371" t="s">
        <v>18</v>
      </c>
      <c r="E371" s="71" t="s">
        <v>163</v>
      </c>
      <c r="F371" s="71" t="s">
        <v>456</v>
      </c>
      <c r="G371" t="s">
        <v>522</v>
      </c>
      <c r="H371" t="s">
        <v>212</v>
      </c>
      <c r="I371" cm="1">
        <f t="array" ref="I371">_xlfn.XLOOKUP(1,('Clean Data'!$A$1:$A$1893='Core data'!A371)*('Clean Data'!$D$1:$D$1893='Core data'!D371),'Clean Data'!$E$1:$E$1893,,0)</f>
        <v>0</v>
      </c>
    </row>
    <row r="372" spans="1:9" hidden="1">
      <c r="A372">
        <v>5</v>
      </c>
      <c r="B372" t="s">
        <v>169</v>
      </c>
      <c r="C372" t="s">
        <v>456</v>
      </c>
      <c r="D372" t="s">
        <v>18</v>
      </c>
      <c r="E372" s="70" t="s">
        <v>164</v>
      </c>
      <c r="F372" s="70" t="s">
        <v>456</v>
      </c>
      <c r="G372" t="s">
        <v>521</v>
      </c>
      <c r="H372" t="s">
        <v>213</v>
      </c>
      <c r="I372" cm="1">
        <f t="array" ref="I372">_xlfn.XLOOKUP(1,('Clean Data'!$A$1:$A$1893='Core data'!A372)*('Clean Data'!$D$1:$D$1893='Core data'!D372),'Clean Data'!$E$1:$E$1893,,0)</f>
        <v>0</v>
      </c>
    </row>
    <row r="373" spans="1:9" hidden="1">
      <c r="A373">
        <v>5</v>
      </c>
      <c r="B373" t="s">
        <v>169</v>
      </c>
      <c r="C373" t="s">
        <v>456</v>
      </c>
      <c r="D373" t="s">
        <v>18</v>
      </c>
      <c r="E373" t="s">
        <v>162</v>
      </c>
      <c r="F373" t="s">
        <v>456</v>
      </c>
      <c r="G373" t="s">
        <v>456</v>
      </c>
      <c r="H373" t="s">
        <v>18</v>
      </c>
      <c r="I373" cm="1">
        <f t="array" ref="I373">_xlfn.XLOOKUP(1,('Clean Data'!$A$1:$A$1893='Core data'!A373)*('Clean Data'!$D$1:$D$1893='Core data'!D373),'Clean Data'!$E$1:$E$1893,,0)</f>
        <v>0</v>
      </c>
    </row>
    <row r="374" spans="1:9" hidden="1">
      <c r="A374">
        <v>6</v>
      </c>
      <c r="B374" t="s">
        <v>170</v>
      </c>
      <c r="C374" t="s">
        <v>456</v>
      </c>
      <c r="D374" t="s">
        <v>18</v>
      </c>
      <c r="E374" s="71" t="s">
        <v>163</v>
      </c>
      <c r="F374" s="71" t="s">
        <v>456</v>
      </c>
      <c r="G374" t="s">
        <v>522</v>
      </c>
      <c r="H374" t="s">
        <v>212</v>
      </c>
      <c r="I374" cm="1">
        <f t="array" ref="I374">_xlfn.XLOOKUP(1,('Clean Data'!$A$1:$A$1893='Core data'!A374)*('Clean Data'!$D$1:$D$1893='Core data'!D374),'Clean Data'!$E$1:$E$1893,,0)</f>
        <v>0</v>
      </c>
    </row>
    <row r="375" spans="1:9" hidden="1">
      <c r="A375">
        <v>6</v>
      </c>
      <c r="B375" t="s">
        <v>170</v>
      </c>
      <c r="C375" t="s">
        <v>456</v>
      </c>
      <c r="D375" t="s">
        <v>18</v>
      </c>
      <c r="E375" s="70" t="s">
        <v>164</v>
      </c>
      <c r="F375" s="70" t="s">
        <v>456</v>
      </c>
      <c r="G375" t="s">
        <v>521</v>
      </c>
      <c r="H375" t="s">
        <v>213</v>
      </c>
      <c r="I375" cm="1">
        <f t="array" ref="I375">_xlfn.XLOOKUP(1,('Clean Data'!$A$1:$A$1893='Core data'!A375)*('Clean Data'!$D$1:$D$1893='Core data'!D375),'Clean Data'!$E$1:$E$1893,,0)</f>
        <v>0</v>
      </c>
    </row>
    <row r="376" spans="1:9" hidden="1">
      <c r="A376">
        <v>6</v>
      </c>
      <c r="B376" t="s">
        <v>170</v>
      </c>
      <c r="C376" t="s">
        <v>456</v>
      </c>
      <c r="D376" t="s">
        <v>18</v>
      </c>
      <c r="E376" t="s">
        <v>162</v>
      </c>
      <c r="F376" t="s">
        <v>456</v>
      </c>
      <c r="G376" t="s">
        <v>456</v>
      </c>
      <c r="H376" t="s">
        <v>18</v>
      </c>
      <c r="I376" cm="1">
        <f t="array" ref="I376">_xlfn.XLOOKUP(1,('Clean Data'!$A$1:$A$1893='Core data'!A376)*('Clean Data'!$D$1:$D$1893='Core data'!D376),'Clean Data'!$E$1:$E$1893,,0)</f>
        <v>0</v>
      </c>
    </row>
    <row r="377" spans="1:9" hidden="1">
      <c r="A377">
        <v>7</v>
      </c>
      <c r="B377" t="s">
        <v>171</v>
      </c>
      <c r="C377" t="s">
        <v>456</v>
      </c>
      <c r="D377" t="s">
        <v>18</v>
      </c>
      <c r="E377" s="71" t="s">
        <v>163</v>
      </c>
      <c r="F377" s="71" t="s">
        <v>456</v>
      </c>
      <c r="G377" t="s">
        <v>522</v>
      </c>
      <c r="H377" t="s">
        <v>212</v>
      </c>
      <c r="I377" cm="1">
        <f t="array" ref="I377">_xlfn.XLOOKUP(1,('Clean Data'!$A$1:$A$1893='Core data'!A377)*('Clean Data'!$D$1:$D$1893='Core data'!D377),'Clean Data'!$E$1:$E$1893,,0)</f>
        <v>1</v>
      </c>
    </row>
    <row r="378" spans="1:9" hidden="1">
      <c r="A378">
        <v>7</v>
      </c>
      <c r="B378" t="s">
        <v>171</v>
      </c>
      <c r="C378" t="s">
        <v>456</v>
      </c>
      <c r="D378" t="s">
        <v>18</v>
      </c>
      <c r="E378" s="70" t="s">
        <v>164</v>
      </c>
      <c r="F378" s="70" t="s">
        <v>456</v>
      </c>
      <c r="G378" t="s">
        <v>521</v>
      </c>
      <c r="H378" t="s">
        <v>213</v>
      </c>
      <c r="I378" cm="1">
        <f t="array" ref="I378">_xlfn.XLOOKUP(1,('Clean Data'!$A$1:$A$1893='Core data'!A378)*('Clean Data'!$D$1:$D$1893='Core data'!D378),'Clean Data'!$E$1:$E$1893,,0)</f>
        <v>1</v>
      </c>
    </row>
    <row r="379" spans="1:9" hidden="1">
      <c r="A379">
        <v>7</v>
      </c>
      <c r="B379" t="s">
        <v>171</v>
      </c>
      <c r="C379" t="s">
        <v>456</v>
      </c>
      <c r="D379" t="s">
        <v>18</v>
      </c>
      <c r="E379" t="s">
        <v>162</v>
      </c>
      <c r="F379" t="s">
        <v>456</v>
      </c>
      <c r="G379" t="s">
        <v>456</v>
      </c>
      <c r="H379" t="s">
        <v>18</v>
      </c>
      <c r="I379" cm="1">
        <f t="array" ref="I379">_xlfn.XLOOKUP(1,('Clean Data'!$A$1:$A$1893='Core data'!A379)*('Clean Data'!$D$1:$D$1893='Core data'!D379),'Clean Data'!$E$1:$E$1893,,0)</f>
        <v>1</v>
      </c>
    </row>
    <row r="380" spans="1:9" hidden="1">
      <c r="A380">
        <v>8</v>
      </c>
      <c r="B380" t="s">
        <v>172</v>
      </c>
      <c r="C380" t="s">
        <v>456</v>
      </c>
      <c r="D380" t="s">
        <v>18</v>
      </c>
      <c r="E380" s="71" t="s">
        <v>163</v>
      </c>
      <c r="F380" s="71" t="s">
        <v>456</v>
      </c>
      <c r="G380" t="s">
        <v>522</v>
      </c>
      <c r="H380" t="s">
        <v>212</v>
      </c>
      <c r="I380" cm="1">
        <f t="array" ref="I380">_xlfn.XLOOKUP(1,('Clean Data'!$A$1:$A$1893='Core data'!A380)*('Clean Data'!$D$1:$D$1893='Core data'!D380),'Clean Data'!$E$1:$E$1893,,0)</f>
        <v>1</v>
      </c>
    </row>
    <row r="381" spans="1:9" hidden="1">
      <c r="A381">
        <v>8</v>
      </c>
      <c r="B381" t="s">
        <v>172</v>
      </c>
      <c r="C381" t="s">
        <v>456</v>
      </c>
      <c r="D381" t="s">
        <v>18</v>
      </c>
      <c r="E381" s="70" t="s">
        <v>164</v>
      </c>
      <c r="F381" s="70" t="s">
        <v>456</v>
      </c>
      <c r="G381" t="s">
        <v>521</v>
      </c>
      <c r="H381" t="s">
        <v>213</v>
      </c>
      <c r="I381" cm="1">
        <f t="array" ref="I381">_xlfn.XLOOKUP(1,('Clean Data'!$A$1:$A$1893='Core data'!A381)*('Clean Data'!$D$1:$D$1893='Core data'!D381),'Clean Data'!$E$1:$E$1893,,0)</f>
        <v>1</v>
      </c>
    </row>
    <row r="382" spans="1:9" hidden="1">
      <c r="A382">
        <v>8</v>
      </c>
      <c r="B382" t="s">
        <v>172</v>
      </c>
      <c r="C382" t="s">
        <v>456</v>
      </c>
      <c r="D382" t="s">
        <v>18</v>
      </c>
      <c r="E382" t="s">
        <v>162</v>
      </c>
      <c r="F382" t="s">
        <v>456</v>
      </c>
      <c r="G382" t="s">
        <v>456</v>
      </c>
      <c r="H382" t="s">
        <v>18</v>
      </c>
      <c r="I382" cm="1">
        <f t="array" ref="I382">_xlfn.XLOOKUP(1,('Clean Data'!$A$1:$A$1893='Core data'!A382)*('Clean Data'!$D$1:$D$1893='Core data'!D382),'Clean Data'!$E$1:$E$1893,,0)</f>
        <v>1</v>
      </c>
    </row>
    <row r="383" spans="1:9" hidden="1">
      <c r="A383">
        <v>9</v>
      </c>
      <c r="B383" t="s">
        <v>173</v>
      </c>
      <c r="C383" t="s">
        <v>456</v>
      </c>
      <c r="D383" t="s">
        <v>18</v>
      </c>
      <c r="E383" s="71" t="s">
        <v>163</v>
      </c>
      <c r="F383" s="71" t="s">
        <v>456</v>
      </c>
      <c r="G383" t="s">
        <v>522</v>
      </c>
      <c r="H383" t="s">
        <v>212</v>
      </c>
      <c r="I383" cm="1">
        <f t="array" ref="I383">_xlfn.XLOOKUP(1,('Clean Data'!$A$1:$A$1893='Core data'!A383)*('Clean Data'!$D$1:$D$1893='Core data'!D383),'Clean Data'!$E$1:$E$1893,,0)</f>
        <v>1</v>
      </c>
    </row>
    <row r="384" spans="1:9" hidden="1">
      <c r="A384">
        <v>9</v>
      </c>
      <c r="B384" t="s">
        <v>173</v>
      </c>
      <c r="C384" t="s">
        <v>456</v>
      </c>
      <c r="D384" t="s">
        <v>18</v>
      </c>
      <c r="E384" s="70" t="s">
        <v>164</v>
      </c>
      <c r="F384" s="70" t="s">
        <v>456</v>
      </c>
      <c r="G384" t="s">
        <v>521</v>
      </c>
      <c r="H384" t="s">
        <v>213</v>
      </c>
      <c r="I384" cm="1">
        <f t="array" ref="I384">_xlfn.XLOOKUP(1,('Clean Data'!$A$1:$A$1893='Core data'!A384)*('Clean Data'!$D$1:$D$1893='Core data'!D384),'Clean Data'!$E$1:$E$1893,,0)</f>
        <v>1</v>
      </c>
    </row>
    <row r="385" spans="1:9" hidden="1">
      <c r="A385">
        <v>9</v>
      </c>
      <c r="B385" t="s">
        <v>173</v>
      </c>
      <c r="C385" t="s">
        <v>456</v>
      </c>
      <c r="D385" t="s">
        <v>18</v>
      </c>
      <c r="E385" t="s">
        <v>162</v>
      </c>
      <c r="F385" t="s">
        <v>456</v>
      </c>
      <c r="G385" t="s">
        <v>456</v>
      </c>
      <c r="H385" t="s">
        <v>18</v>
      </c>
      <c r="I385" cm="1">
        <f t="array" ref="I385">_xlfn.XLOOKUP(1,('Clean Data'!$A$1:$A$1893='Core data'!A385)*('Clean Data'!$D$1:$D$1893='Core data'!D385),'Clean Data'!$E$1:$E$1893,,0)</f>
        <v>1</v>
      </c>
    </row>
    <row r="386" spans="1:9" hidden="1">
      <c r="A386">
        <v>10</v>
      </c>
      <c r="B386" t="s">
        <v>174</v>
      </c>
      <c r="C386" t="s">
        <v>456</v>
      </c>
      <c r="D386" t="s">
        <v>18</v>
      </c>
      <c r="E386" s="71" t="s">
        <v>163</v>
      </c>
      <c r="F386" s="71" t="s">
        <v>456</v>
      </c>
      <c r="G386" t="s">
        <v>522</v>
      </c>
      <c r="H386" t="s">
        <v>212</v>
      </c>
      <c r="I386" cm="1">
        <f t="array" ref="I386">_xlfn.XLOOKUP(1,('Clean Data'!$A$1:$A$1893='Core data'!A386)*('Clean Data'!$D$1:$D$1893='Core data'!D386),'Clean Data'!$E$1:$E$1893,,0)</f>
        <v>1</v>
      </c>
    </row>
    <row r="387" spans="1:9" hidden="1">
      <c r="A387">
        <v>10</v>
      </c>
      <c r="B387" t="s">
        <v>174</v>
      </c>
      <c r="C387" t="s">
        <v>456</v>
      </c>
      <c r="D387" t="s">
        <v>18</v>
      </c>
      <c r="E387" s="70" t="s">
        <v>164</v>
      </c>
      <c r="F387" s="70" t="s">
        <v>456</v>
      </c>
      <c r="G387" t="s">
        <v>521</v>
      </c>
      <c r="H387" t="s">
        <v>213</v>
      </c>
      <c r="I387" cm="1">
        <f t="array" ref="I387">_xlfn.XLOOKUP(1,('Clean Data'!$A$1:$A$1893='Core data'!A387)*('Clean Data'!$D$1:$D$1893='Core data'!D387),'Clean Data'!$E$1:$E$1893,,0)</f>
        <v>1</v>
      </c>
    </row>
    <row r="388" spans="1:9" hidden="1">
      <c r="A388">
        <v>10</v>
      </c>
      <c r="B388" t="s">
        <v>174</v>
      </c>
      <c r="C388" t="s">
        <v>456</v>
      </c>
      <c r="D388" t="s">
        <v>18</v>
      </c>
      <c r="E388" t="s">
        <v>162</v>
      </c>
      <c r="F388" t="s">
        <v>456</v>
      </c>
      <c r="G388" t="s">
        <v>456</v>
      </c>
      <c r="H388" t="s">
        <v>18</v>
      </c>
      <c r="I388" cm="1">
        <f t="array" ref="I388">_xlfn.XLOOKUP(1,('Clean Data'!$A$1:$A$1893='Core data'!A388)*('Clean Data'!$D$1:$D$1893='Core data'!D388),'Clean Data'!$E$1:$E$1893,,0)</f>
        <v>1</v>
      </c>
    </row>
    <row r="389" spans="1:9" hidden="1">
      <c r="A389">
        <v>11</v>
      </c>
      <c r="B389" t="s">
        <v>175</v>
      </c>
      <c r="C389" t="s">
        <v>456</v>
      </c>
      <c r="D389" t="s">
        <v>18</v>
      </c>
      <c r="E389" s="71" t="s">
        <v>163</v>
      </c>
      <c r="F389" s="71" t="s">
        <v>456</v>
      </c>
      <c r="G389" t="s">
        <v>522</v>
      </c>
      <c r="H389" t="s">
        <v>212</v>
      </c>
      <c r="I389" cm="1">
        <f t="array" ref="I389">_xlfn.XLOOKUP(1,('Clean Data'!$A$1:$A$1893='Core data'!A389)*('Clean Data'!$D$1:$D$1893='Core data'!D389),'Clean Data'!$E$1:$E$1893,,0)</f>
        <v>1</v>
      </c>
    </row>
    <row r="390" spans="1:9" hidden="1">
      <c r="A390">
        <v>11</v>
      </c>
      <c r="B390" t="s">
        <v>175</v>
      </c>
      <c r="C390" t="s">
        <v>456</v>
      </c>
      <c r="D390" t="s">
        <v>18</v>
      </c>
      <c r="E390" s="70" t="s">
        <v>164</v>
      </c>
      <c r="F390" s="70" t="s">
        <v>456</v>
      </c>
      <c r="G390" t="s">
        <v>521</v>
      </c>
      <c r="H390" t="s">
        <v>213</v>
      </c>
      <c r="I390" cm="1">
        <f t="array" ref="I390">_xlfn.XLOOKUP(1,('Clean Data'!$A$1:$A$1893='Core data'!A390)*('Clean Data'!$D$1:$D$1893='Core data'!D390),'Clean Data'!$E$1:$E$1893,,0)</f>
        <v>1</v>
      </c>
    </row>
    <row r="391" spans="1:9" hidden="1">
      <c r="A391">
        <v>11</v>
      </c>
      <c r="B391" t="s">
        <v>175</v>
      </c>
      <c r="C391" t="s">
        <v>456</v>
      </c>
      <c r="D391" t="s">
        <v>18</v>
      </c>
      <c r="E391" t="s">
        <v>162</v>
      </c>
      <c r="F391" t="s">
        <v>456</v>
      </c>
      <c r="G391" t="s">
        <v>456</v>
      </c>
      <c r="H391" t="s">
        <v>18</v>
      </c>
      <c r="I391" cm="1">
        <f t="array" ref="I391">_xlfn.XLOOKUP(1,('Clean Data'!$A$1:$A$1893='Core data'!A391)*('Clean Data'!$D$1:$D$1893='Core data'!D391),'Clean Data'!$E$1:$E$1893,,0)</f>
        <v>1</v>
      </c>
    </row>
    <row r="392" spans="1:9" hidden="1">
      <c r="A392">
        <v>12</v>
      </c>
      <c r="B392" t="s">
        <v>176</v>
      </c>
      <c r="C392" t="s">
        <v>456</v>
      </c>
      <c r="D392" t="s">
        <v>18</v>
      </c>
      <c r="E392" s="71" t="s">
        <v>163</v>
      </c>
      <c r="F392" s="71" t="s">
        <v>456</v>
      </c>
      <c r="G392" t="s">
        <v>522</v>
      </c>
      <c r="H392" t="s">
        <v>212</v>
      </c>
      <c r="I392" cm="1">
        <f t="array" ref="I392">_xlfn.XLOOKUP(1,('Clean Data'!$A$1:$A$1893='Core data'!A392)*('Clean Data'!$D$1:$D$1893='Core data'!D392),'Clean Data'!$E$1:$E$1893,,0)</f>
        <v>1</v>
      </c>
    </row>
    <row r="393" spans="1:9" hidden="1">
      <c r="A393">
        <v>12</v>
      </c>
      <c r="B393" t="s">
        <v>176</v>
      </c>
      <c r="C393" t="s">
        <v>456</v>
      </c>
      <c r="D393" t="s">
        <v>18</v>
      </c>
      <c r="E393" s="70" t="s">
        <v>164</v>
      </c>
      <c r="F393" s="70" t="s">
        <v>456</v>
      </c>
      <c r="G393" t="s">
        <v>521</v>
      </c>
      <c r="H393" t="s">
        <v>213</v>
      </c>
      <c r="I393" cm="1">
        <f t="array" ref="I393">_xlfn.XLOOKUP(1,('Clean Data'!$A$1:$A$1893='Core data'!A393)*('Clean Data'!$D$1:$D$1893='Core data'!D393),'Clean Data'!$E$1:$E$1893,,0)</f>
        <v>1</v>
      </c>
    </row>
    <row r="394" spans="1:9" hidden="1">
      <c r="A394">
        <v>12</v>
      </c>
      <c r="B394" t="s">
        <v>176</v>
      </c>
      <c r="C394" t="s">
        <v>456</v>
      </c>
      <c r="D394" t="s">
        <v>18</v>
      </c>
      <c r="E394" t="s">
        <v>162</v>
      </c>
      <c r="F394" t="s">
        <v>456</v>
      </c>
      <c r="G394" t="s">
        <v>456</v>
      </c>
      <c r="H394" t="s">
        <v>18</v>
      </c>
      <c r="I394" cm="1">
        <f t="array" ref="I394">_xlfn.XLOOKUP(1,('Clean Data'!$A$1:$A$1893='Core data'!A394)*('Clean Data'!$D$1:$D$1893='Core data'!D394),'Clean Data'!$E$1:$E$1893,,0)</f>
        <v>1</v>
      </c>
    </row>
    <row r="395" spans="1:9" hidden="1">
      <c r="A395">
        <v>13</v>
      </c>
      <c r="B395" t="s">
        <v>177</v>
      </c>
      <c r="C395" t="s">
        <v>456</v>
      </c>
      <c r="D395" t="s">
        <v>18</v>
      </c>
      <c r="E395" s="71" t="s">
        <v>163</v>
      </c>
      <c r="F395" s="71" t="s">
        <v>456</v>
      </c>
      <c r="G395" t="s">
        <v>522</v>
      </c>
      <c r="H395" t="s">
        <v>212</v>
      </c>
      <c r="I395" cm="1">
        <f t="array" ref="I395">_xlfn.XLOOKUP(1,('Clean Data'!$A$1:$A$1893='Core data'!A395)*('Clean Data'!$D$1:$D$1893='Core data'!D395),'Clean Data'!$E$1:$E$1893,,0)</f>
        <v>1</v>
      </c>
    </row>
    <row r="396" spans="1:9" hidden="1">
      <c r="A396">
        <v>13</v>
      </c>
      <c r="B396" t="s">
        <v>177</v>
      </c>
      <c r="C396" t="s">
        <v>456</v>
      </c>
      <c r="D396" t="s">
        <v>18</v>
      </c>
      <c r="E396" s="70" t="s">
        <v>164</v>
      </c>
      <c r="F396" s="70" t="s">
        <v>456</v>
      </c>
      <c r="G396" t="s">
        <v>521</v>
      </c>
      <c r="H396" t="s">
        <v>213</v>
      </c>
      <c r="I396" cm="1">
        <f t="array" ref="I396">_xlfn.XLOOKUP(1,('Clean Data'!$A$1:$A$1893='Core data'!A396)*('Clean Data'!$D$1:$D$1893='Core data'!D396),'Clean Data'!$E$1:$E$1893,,0)</f>
        <v>1</v>
      </c>
    </row>
    <row r="397" spans="1:9" hidden="1">
      <c r="A397">
        <v>13</v>
      </c>
      <c r="B397" t="s">
        <v>177</v>
      </c>
      <c r="C397" t="s">
        <v>456</v>
      </c>
      <c r="D397" t="s">
        <v>18</v>
      </c>
      <c r="E397" t="s">
        <v>162</v>
      </c>
      <c r="F397" t="s">
        <v>456</v>
      </c>
      <c r="G397" t="s">
        <v>456</v>
      </c>
      <c r="H397" t="s">
        <v>18</v>
      </c>
      <c r="I397" cm="1">
        <f t="array" ref="I397">_xlfn.XLOOKUP(1,('Clean Data'!$A$1:$A$1893='Core data'!A397)*('Clean Data'!$D$1:$D$1893='Core data'!D397),'Clean Data'!$E$1:$E$1893,,0)</f>
        <v>1</v>
      </c>
    </row>
    <row r="398" spans="1:9" hidden="1">
      <c r="A398">
        <v>14</v>
      </c>
      <c r="B398" t="s">
        <v>178</v>
      </c>
      <c r="C398" t="s">
        <v>456</v>
      </c>
      <c r="D398" t="s">
        <v>18</v>
      </c>
      <c r="E398" s="71" t="s">
        <v>163</v>
      </c>
      <c r="F398" s="71" t="s">
        <v>456</v>
      </c>
      <c r="G398" t="s">
        <v>522</v>
      </c>
      <c r="H398" t="s">
        <v>212</v>
      </c>
      <c r="I398" cm="1">
        <f t="array" ref="I398">_xlfn.XLOOKUP(1,('Clean Data'!$A$1:$A$1893='Core data'!A398)*('Clean Data'!$D$1:$D$1893='Core data'!D398),'Clean Data'!$E$1:$E$1893,,0)</f>
        <v>1</v>
      </c>
    </row>
    <row r="399" spans="1:9" hidden="1">
      <c r="A399">
        <v>14</v>
      </c>
      <c r="B399" t="s">
        <v>178</v>
      </c>
      <c r="C399" t="s">
        <v>456</v>
      </c>
      <c r="D399" t="s">
        <v>18</v>
      </c>
      <c r="E399" s="70" t="s">
        <v>164</v>
      </c>
      <c r="F399" s="70" t="s">
        <v>456</v>
      </c>
      <c r="G399" t="s">
        <v>521</v>
      </c>
      <c r="H399" t="s">
        <v>213</v>
      </c>
      <c r="I399" cm="1">
        <f t="array" ref="I399">_xlfn.XLOOKUP(1,('Clean Data'!$A$1:$A$1893='Core data'!A399)*('Clean Data'!$D$1:$D$1893='Core data'!D399),'Clean Data'!$E$1:$E$1893,,0)</f>
        <v>1</v>
      </c>
    </row>
    <row r="400" spans="1:9" hidden="1">
      <c r="A400">
        <v>14</v>
      </c>
      <c r="B400" t="s">
        <v>178</v>
      </c>
      <c r="C400" t="s">
        <v>456</v>
      </c>
      <c r="D400" t="s">
        <v>18</v>
      </c>
      <c r="E400" t="s">
        <v>162</v>
      </c>
      <c r="F400" t="s">
        <v>456</v>
      </c>
      <c r="G400" t="s">
        <v>456</v>
      </c>
      <c r="H400" t="s">
        <v>18</v>
      </c>
      <c r="I400" cm="1">
        <f t="array" ref="I400">_xlfn.XLOOKUP(1,('Clean Data'!$A$1:$A$1893='Core data'!A400)*('Clean Data'!$D$1:$D$1893='Core data'!D400),'Clean Data'!$E$1:$E$1893,,0)</f>
        <v>1</v>
      </c>
    </row>
    <row r="401" spans="1:9" hidden="1">
      <c r="A401">
        <v>15</v>
      </c>
      <c r="B401" t="s">
        <v>179</v>
      </c>
      <c r="C401" t="s">
        <v>456</v>
      </c>
      <c r="D401" t="s">
        <v>18</v>
      </c>
      <c r="E401" s="71" t="s">
        <v>163</v>
      </c>
      <c r="F401" s="71" t="s">
        <v>456</v>
      </c>
      <c r="G401" t="s">
        <v>522</v>
      </c>
      <c r="H401" t="s">
        <v>212</v>
      </c>
      <c r="I401" cm="1">
        <f t="array" ref="I401">_xlfn.XLOOKUP(1,('Clean Data'!$A$1:$A$1893='Core data'!A401)*('Clean Data'!$D$1:$D$1893='Core data'!D401),'Clean Data'!$E$1:$E$1893,,0)</f>
        <v>1</v>
      </c>
    </row>
    <row r="402" spans="1:9" hidden="1">
      <c r="A402">
        <v>15</v>
      </c>
      <c r="B402" t="s">
        <v>179</v>
      </c>
      <c r="C402" t="s">
        <v>456</v>
      </c>
      <c r="D402" t="s">
        <v>18</v>
      </c>
      <c r="E402" s="70" t="s">
        <v>164</v>
      </c>
      <c r="F402" s="70" t="s">
        <v>456</v>
      </c>
      <c r="G402" t="s">
        <v>521</v>
      </c>
      <c r="H402" t="s">
        <v>213</v>
      </c>
      <c r="I402" cm="1">
        <f t="array" ref="I402">_xlfn.XLOOKUP(1,('Clean Data'!$A$1:$A$1893='Core data'!A402)*('Clean Data'!$D$1:$D$1893='Core data'!D402),'Clean Data'!$E$1:$E$1893,,0)</f>
        <v>1</v>
      </c>
    </row>
    <row r="403" spans="1:9" hidden="1">
      <c r="A403">
        <v>15</v>
      </c>
      <c r="B403" t="s">
        <v>179</v>
      </c>
      <c r="C403" t="s">
        <v>456</v>
      </c>
      <c r="D403" t="s">
        <v>18</v>
      </c>
      <c r="E403" t="s">
        <v>162</v>
      </c>
      <c r="F403" t="s">
        <v>456</v>
      </c>
      <c r="G403" t="s">
        <v>456</v>
      </c>
      <c r="H403" t="s">
        <v>18</v>
      </c>
      <c r="I403" cm="1">
        <f t="array" ref="I403">_xlfn.XLOOKUP(1,('Clean Data'!$A$1:$A$1893='Core data'!A403)*('Clean Data'!$D$1:$D$1893='Core data'!D403),'Clean Data'!$E$1:$E$1893,,0)</f>
        <v>1</v>
      </c>
    </row>
    <row r="404" spans="1:9" hidden="1">
      <c r="A404">
        <v>16</v>
      </c>
      <c r="B404" t="s">
        <v>180</v>
      </c>
      <c r="C404" t="s">
        <v>456</v>
      </c>
      <c r="D404" t="s">
        <v>18</v>
      </c>
      <c r="E404" s="71" t="s">
        <v>163</v>
      </c>
      <c r="F404" s="71" t="s">
        <v>456</v>
      </c>
      <c r="G404" t="s">
        <v>522</v>
      </c>
      <c r="H404" t="s">
        <v>212</v>
      </c>
      <c r="I404" cm="1">
        <f t="array" ref="I404">_xlfn.XLOOKUP(1,('Clean Data'!$A$1:$A$1893='Core data'!A404)*('Clean Data'!$D$1:$D$1893='Core data'!D404),'Clean Data'!$E$1:$E$1893,,0)</f>
        <v>1</v>
      </c>
    </row>
    <row r="405" spans="1:9" hidden="1">
      <c r="A405">
        <v>16</v>
      </c>
      <c r="B405" t="s">
        <v>180</v>
      </c>
      <c r="C405" t="s">
        <v>456</v>
      </c>
      <c r="D405" t="s">
        <v>18</v>
      </c>
      <c r="E405" s="70" t="s">
        <v>164</v>
      </c>
      <c r="F405" s="70" t="s">
        <v>456</v>
      </c>
      <c r="G405" t="s">
        <v>521</v>
      </c>
      <c r="H405" t="s">
        <v>213</v>
      </c>
      <c r="I405" cm="1">
        <f t="array" ref="I405">_xlfn.XLOOKUP(1,('Clean Data'!$A$1:$A$1893='Core data'!A405)*('Clean Data'!$D$1:$D$1893='Core data'!D405),'Clean Data'!$E$1:$E$1893,,0)</f>
        <v>1</v>
      </c>
    </row>
    <row r="406" spans="1:9" hidden="1">
      <c r="A406">
        <v>16</v>
      </c>
      <c r="B406" t="s">
        <v>180</v>
      </c>
      <c r="C406" t="s">
        <v>456</v>
      </c>
      <c r="D406" t="s">
        <v>18</v>
      </c>
      <c r="E406" t="s">
        <v>162</v>
      </c>
      <c r="F406" t="s">
        <v>456</v>
      </c>
      <c r="G406" t="s">
        <v>456</v>
      </c>
      <c r="H406" t="s">
        <v>18</v>
      </c>
      <c r="I406" cm="1">
        <f t="array" ref="I406">_xlfn.XLOOKUP(1,('Clean Data'!$A$1:$A$1893='Core data'!A406)*('Clean Data'!$D$1:$D$1893='Core data'!D406),'Clean Data'!$E$1:$E$1893,,0)</f>
        <v>1</v>
      </c>
    </row>
    <row r="407" spans="1:9" hidden="1">
      <c r="A407">
        <v>1</v>
      </c>
      <c r="B407" t="s">
        <v>166</v>
      </c>
      <c r="C407" t="s">
        <v>133</v>
      </c>
      <c r="D407" t="s">
        <v>20</v>
      </c>
      <c r="E407" s="71" t="s">
        <v>163</v>
      </c>
      <c r="F407" s="71" t="s">
        <v>133</v>
      </c>
      <c r="G407" t="s">
        <v>394</v>
      </c>
      <c r="H407" t="s">
        <v>217</v>
      </c>
      <c r="I407" cm="1">
        <f t="array" ref="I407">_xlfn.XLOOKUP(1,('Clean Data'!$A$1:$A$1893='Core data'!A407)*('Clean Data'!$D$1:$D$1893='Core data'!D407),'Clean Data'!$E$1:$E$1893,,0)</f>
        <v>0</v>
      </c>
    </row>
    <row r="408" spans="1:9" hidden="1">
      <c r="A408">
        <v>1</v>
      </c>
      <c r="B408" t="s">
        <v>166</v>
      </c>
      <c r="C408" t="s">
        <v>133</v>
      </c>
      <c r="D408" t="s">
        <v>20</v>
      </c>
      <c r="E408" s="70" t="s">
        <v>164</v>
      </c>
      <c r="F408" s="70" t="s">
        <v>133</v>
      </c>
      <c r="G408" t="s">
        <v>395</v>
      </c>
      <c r="H408" t="s">
        <v>218</v>
      </c>
      <c r="I408" cm="1">
        <f t="array" ref="I408">_xlfn.XLOOKUP(1,('Clean Data'!$A$1:$A$1893='Core data'!A408)*('Clean Data'!$D$1:$D$1893='Core data'!D408),'Clean Data'!$E$1:$E$1893,,0)</f>
        <v>0</v>
      </c>
    </row>
    <row r="409" spans="1:9" hidden="1">
      <c r="A409">
        <v>1</v>
      </c>
      <c r="B409" t="s">
        <v>166</v>
      </c>
      <c r="C409" t="s">
        <v>133</v>
      </c>
      <c r="D409" t="s">
        <v>20</v>
      </c>
      <c r="E409" t="s">
        <v>162</v>
      </c>
      <c r="F409" t="s">
        <v>133</v>
      </c>
      <c r="G409" t="s">
        <v>133</v>
      </c>
      <c r="H409" t="s">
        <v>216</v>
      </c>
      <c r="I409" cm="1">
        <f t="array" ref="I409">_xlfn.XLOOKUP(1,('Clean Data'!$A$1:$A$1893='Core data'!A409)*('Clean Data'!$D$1:$D$1893='Core data'!D409),'Clean Data'!$E$1:$E$1893,,0)</f>
        <v>0</v>
      </c>
    </row>
    <row r="410" spans="1:9" hidden="1">
      <c r="A410">
        <v>2</v>
      </c>
      <c r="B410" t="s">
        <v>167</v>
      </c>
      <c r="C410" t="s">
        <v>133</v>
      </c>
      <c r="D410" t="s">
        <v>20</v>
      </c>
      <c r="E410" s="71" t="s">
        <v>163</v>
      </c>
      <c r="F410" s="71" t="s">
        <v>133</v>
      </c>
      <c r="G410" t="s">
        <v>394</v>
      </c>
      <c r="H410" t="s">
        <v>217</v>
      </c>
      <c r="I410" cm="1">
        <f t="array" ref="I410">_xlfn.XLOOKUP(1,('Clean Data'!$A$1:$A$1893='Core data'!A410)*('Clean Data'!$D$1:$D$1893='Core data'!D410),'Clean Data'!$E$1:$E$1893,,0)</f>
        <v>0</v>
      </c>
    </row>
    <row r="411" spans="1:9" hidden="1">
      <c r="A411">
        <v>2</v>
      </c>
      <c r="B411" t="s">
        <v>167</v>
      </c>
      <c r="C411" t="s">
        <v>133</v>
      </c>
      <c r="D411" t="s">
        <v>20</v>
      </c>
      <c r="E411" s="70" t="s">
        <v>164</v>
      </c>
      <c r="F411" s="70" t="s">
        <v>133</v>
      </c>
      <c r="G411" t="s">
        <v>395</v>
      </c>
      <c r="H411" t="s">
        <v>218</v>
      </c>
      <c r="I411" cm="1">
        <f t="array" ref="I411">_xlfn.XLOOKUP(1,('Clean Data'!$A$1:$A$1893='Core data'!A411)*('Clean Data'!$D$1:$D$1893='Core data'!D411),'Clean Data'!$E$1:$E$1893,,0)</f>
        <v>0</v>
      </c>
    </row>
    <row r="412" spans="1:9" hidden="1">
      <c r="A412">
        <v>2</v>
      </c>
      <c r="B412" t="s">
        <v>167</v>
      </c>
      <c r="C412" t="s">
        <v>133</v>
      </c>
      <c r="D412" t="s">
        <v>20</v>
      </c>
      <c r="E412" t="s">
        <v>162</v>
      </c>
      <c r="F412" t="s">
        <v>133</v>
      </c>
      <c r="G412" t="s">
        <v>133</v>
      </c>
      <c r="H412" t="s">
        <v>216</v>
      </c>
      <c r="I412" cm="1">
        <f t="array" ref="I412">_xlfn.XLOOKUP(1,('Clean Data'!$A$1:$A$1893='Core data'!A412)*('Clean Data'!$D$1:$D$1893='Core data'!D412),'Clean Data'!$E$1:$E$1893,,0)</f>
        <v>0</v>
      </c>
    </row>
    <row r="413" spans="1:9" hidden="1">
      <c r="A413">
        <v>4</v>
      </c>
      <c r="B413" t="s">
        <v>444</v>
      </c>
      <c r="C413" t="s">
        <v>133</v>
      </c>
      <c r="D413" t="s">
        <v>20</v>
      </c>
      <c r="E413" s="71" t="s">
        <v>163</v>
      </c>
      <c r="F413" s="71" t="s">
        <v>133</v>
      </c>
      <c r="G413" t="s">
        <v>394</v>
      </c>
      <c r="H413" t="s">
        <v>217</v>
      </c>
      <c r="I413" cm="1">
        <f t="array" ref="I413">_xlfn.XLOOKUP(1,('Clean Data'!$A$1:$A$1893='Core data'!A413)*('Clean Data'!$D$1:$D$1893='Core data'!D413),'Clean Data'!$E$1:$E$1893,,0)</f>
        <v>0</v>
      </c>
    </row>
    <row r="414" spans="1:9" hidden="1">
      <c r="A414">
        <v>4</v>
      </c>
      <c r="B414" t="s">
        <v>444</v>
      </c>
      <c r="C414" t="s">
        <v>133</v>
      </c>
      <c r="D414" t="s">
        <v>20</v>
      </c>
      <c r="E414" s="70" t="s">
        <v>164</v>
      </c>
      <c r="F414" s="70" t="s">
        <v>133</v>
      </c>
      <c r="G414" t="s">
        <v>395</v>
      </c>
      <c r="H414" t="s">
        <v>218</v>
      </c>
      <c r="I414" cm="1">
        <f t="array" ref="I414">_xlfn.XLOOKUP(1,('Clean Data'!$A$1:$A$1893='Core data'!A414)*('Clean Data'!$D$1:$D$1893='Core data'!D414),'Clean Data'!$E$1:$E$1893,,0)</f>
        <v>0</v>
      </c>
    </row>
    <row r="415" spans="1:9" hidden="1">
      <c r="A415">
        <v>4</v>
      </c>
      <c r="B415" t="s">
        <v>444</v>
      </c>
      <c r="C415" t="s">
        <v>133</v>
      </c>
      <c r="D415" t="s">
        <v>20</v>
      </c>
      <c r="E415" t="s">
        <v>162</v>
      </c>
      <c r="F415" t="s">
        <v>133</v>
      </c>
      <c r="G415" t="s">
        <v>133</v>
      </c>
      <c r="H415" t="s">
        <v>216</v>
      </c>
      <c r="I415" cm="1">
        <f t="array" ref="I415">_xlfn.XLOOKUP(1,('Clean Data'!$A$1:$A$1893='Core data'!A415)*('Clean Data'!$D$1:$D$1893='Core data'!D415),'Clean Data'!$E$1:$E$1893,,0)</f>
        <v>0</v>
      </c>
    </row>
    <row r="416" spans="1:9" hidden="1">
      <c r="A416">
        <v>5</v>
      </c>
      <c r="B416" t="s">
        <v>169</v>
      </c>
      <c r="C416" t="s">
        <v>133</v>
      </c>
      <c r="D416" t="s">
        <v>20</v>
      </c>
      <c r="E416" s="71" t="s">
        <v>163</v>
      </c>
      <c r="F416" s="71" t="s">
        <v>133</v>
      </c>
      <c r="G416" t="s">
        <v>394</v>
      </c>
      <c r="H416" t="s">
        <v>217</v>
      </c>
      <c r="I416" cm="1">
        <f t="array" ref="I416">_xlfn.XLOOKUP(1,('Clean Data'!$A$1:$A$1893='Core data'!A416)*('Clean Data'!$D$1:$D$1893='Core data'!D416),'Clean Data'!$E$1:$E$1893,,0)</f>
        <v>0</v>
      </c>
    </row>
    <row r="417" spans="1:9" hidden="1">
      <c r="A417">
        <v>5</v>
      </c>
      <c r="B417" t="s">
        <v>169</v>
      </c>
      <c r="C417" t="s">
        <v>133</v>
      </c>
      <c r="D417" t="s">
        <v>20</v>
      </c>
      <c r="E417" s="70" t="s">
        <v>164</v>
      </c>
      <c r="F417" s="70" t="s">
        <v>133</v>
      </c>
      <c r="G417" t="s">
        <v>395</v>
      </c>
      <c r="H417" t="s">
        <v>218</v>
      </c>
      <c r="I417" cm="1">
        <f t="array" ref="I417">_xlfn.XLOOKUP(1,('Clean Data'!$A$1:$A$1893='Core data'!A417)*('Clean Data'!$D$1:$D$1893='Core data'!D417),'Clean Data'!$E$1:$E$1893,,0)</f>
        <v>0</v>
      </c>
    </row>
    <row r="418" spans="1:9" hidden="1">
      <c r="A418">
        <v>5</v>
      </c>
      <c r="B418" t="s">
        <v>169</v>
      </c>
      <c r="C418" t="s">
        <v>133</v>
      </c>
      <c r="D418" t="s">
        <v>20</v>
      </c>
      <c r="E418" t="s">
        <v>162</v>
      </c>
      <c r="F418" t="s">
        <v>133</v>
      </c>
      <c r="G418" t="s">
        <v>133</v>
      </c>
      <c r="H418" t="s">
        <v>216</v>
      </c>
      <c r="I418" cm="1">
        <f t="array" ref="I418">_xlfn.XLOOKUP(1,('Clean Data'!$A$1:$A$1893='Core data'!A418)*('Clean Data'!$D$1:$D$1893='Core data'!D418),'Clean Data'!$E$1:$E$1893,,0)</f>
        <v>0</v>
      </c>
    </row>
    <row r="419" spans="1:9" hidden="1">
      <c r="A419">
        <v>6</v>
      </c>
      <c r="B419" t="s">
        <v>170</v>
      </c>
      <c r="C419" t="s">
        <v>133</v>
      </c>
      <c r="D419" t="s">
        <v>20</v>
      </c>
      <c r="E419" s="71" t="s">
        <v>163</v>
      </c>
      <c r="F419" s="71" t="s">
        <v>133</v>
      </c>
      <c r="G419" t="s">
        <v>394</v>
      </c>
      <c r="H419" t="s">
        <v>217</v>
      </c>
      <c r="I419" cm="1">
        <f t="array" ref="I419">_xlfn.XLOOKUP(1,('Clean Data'!$A$1:$A$1893='Core data'!A419)*('Clean Data'!$D$1:$D$1893='Core data'!D419),'Clean Data'!$E$1:$E$1893,,0)</f>
        <v>0</v>
      </c>
    </row>
    <row r="420" spans="1:9" hidden="1">
      <c r="A420">
        <v>6</v>
      </c>
      <c r="B420" t="s">
        <v>170</v>
      </c>
      <c r="C420" t="s">
        <v>133</v>
      </c>
      <c r="D420" t="s">
        <v>20</v>
      </c>
      <c r="E420" s="70" t="s">
        <v>164</v>
      </c>
      <c r="F420" s="70" t="s">
        <v>133</v>
      </c>
      <c r="G420" t="s">
        <v>395</v>
      </c>
      <c r="H420" t="s">
        <v>218</v>
      </c>
      <c r="I420" cm="1">
        <f t="array" ref="I420">_xlfn.XLOOKUP(1,('Clean Data'!$A$1:$A$1893='Core data'!A420)*('Clean Data'!$D$1:$D$1893='Core data'!D420),'Clean Data'!$E$1:$E$1893,,0)</f>
        <v>0</v>
      </c>
    </row>
    <row r="421" spans="1:9" hidden="1">
      <c r="A421">
        <v>6</v>
      </c>
      <c r="B421" t="s">
        <v>170</v>
      </c>
      <c r="C421" t="s">
        <v>133</v>
      </c>
      <c r="D421" t="s">
        <v>20</v>
      </c>
      <c r="E421" t="s">
        <v>162</v>
      </c>
      <c r="F421" t="s">
        <v>133</v>
      </c>
      <c r="G421" t="s">
        <v>133</v>
      </c>
      <c r="H421" t="s">
        <v>216</v>
      </c>
      <c r="I421" cm="1">
        <f t="array" ref="I421">_xlfn.XLOOKUP(1,('Clean Data'!$A$1:$A$1893='Core data'!A421)*('Clean Data'!$D$1:$D$1893='Core data'!D421),'Clean Data'!$E$1:$E$1893,,0)</f>
        <v>0</v>
      </c>
    </row>
    <row r="422" spans="1:9" hidden="1">
      <c r="A422">
        <v>7</v>
      </c>
      <c r="B422" t="s">
        <v>171</v>
      </c>
      <c r="C422" t="s">
        <v>133</v>
      </c>
      <c r="D422" t="s">
        <v>20</v>
      </c>
      <c r="E422" s="71" t="s">
        <v>163</v>
      </c>
      <c r="F422" s="71" t="s">
        <v>133</v>
      </c>
      <c r="G422" t="s">
        <v>394</v>
      </c>
      <c r="H422" t="s">
        <v>217</v>
      </c>
      <c r="I422" cm="1">
        <f t="array" ref="I422">_xlfn.XLOOKUP(1,('Clean Data'!$A$1:$A$1893='Core data'!A422)*('Clean Data'!$D$1:$D$1893='Core data'!D422),'Clean Data'!$E$1:$E$1893,,0)</f>
        <v>0</v>
      </c>
    </row>
    <row r="423" spans="1:9" hidden="1">
      <c r="A423">
        <v>7</v>
      </c>
      <c r="B423" t="s">
        <v>171</v>
      </c>
      <c r="C423" t="s">
        <v>133</v>
      </c>
      <c r="D423" t="s">
        <v>20</v>
      </c>
      <c r="E423" s="70" t="s">
        <v>164</v>
      </c>
      <c r="F423" s="70" t="s">
        <v>133</v>
      </c>
      <c r="G423" t="s">
        <v>395</v>
      </c>
      <c r="H423" t="s">
        <v>218</v>
      </c>
      <c r="I423" cm="1">
        <f t="array" ref="I423">_xlfn.XLOOKUP(1,('Clean Data'!$A$1:$A$1893='Core data'!A423)*('Clean Data'!$D$1:$D$1893='Core data'!D423),'Clean Data'!$E$1:$E$1893,,0)</f>
        <v>0</v>
      </c>
    </row>
    <row r="424" spans="1:9" hidden="1">
      <c r="A424">
        <v>7</v>
      </c>
      <c r="B424" t="s">
        <v>171</v>
      </c>
      <c r="C424" t="s">
        <v>133</v>
      </c>
      <c r="D424" t="s">
        <v>20</v>
      </c>
      <c r="E424" t="s">
        <v>162</v>
      </c>
      <c r="F424" t="s">
        <v>133</v>
      </c>
      <c r="G424" t="s">
        <v>133</v>
      </c>
      <c r="H424" t="s">
        <v>216</v>
      </c>
      <c r="I424" cm="1">
        <f t="array" ref="I424">_xlfn.XLOOKUP(1,('Clean Data'!$A$1:$A$1893='Core data'!A424)*('Clean Data'!$D$1:$D$1893='Core data'!D424),'Clean Data'!$E$1:$E$1893,,0)</f>
        <v>0</v>
      </c>
    </row>
    <row r="425" spans="1:9" hidden="1">
      <c r="A425">
        <v>8</v>
      </c>
      <c r="B425" t="s">
        <v>172</v>
      </c>
      <c r="C425" t="s">
        <v>133</v>
      </c>
      <c r="D425" t="s">
        <v>20</v>
      </c>
      <c r="E425" s="71" t="s">
        <v>163</v>
      </c>
      <c r="F425" s="71" t="s">
        <v>133</v>
      </c>
      <c r="G425" t="s">
        <v>394</v>
      </c>
      <c r="H425" t="s">
        <v>217</v>
      </c>
      <c r="I425" cm="1">
        <f t="array" ref="I425">_xlfn.XLOOKUP(1,('Clean Data'!$A$1:$A$1893='Core data'!A425)*('Clean Data'!$D$1:$D$1893='Core data'!D425),'Clean Data'!$E$1:$E$1893,,0)</f>
        <v>0</v>
      </c>
    </row>
    <row r="426" spans="1:9" hidden="1">
      <c r="A426">
        <v>8</v>
      </c>
      <c r="B426" t="s">
        <v>172</v>
      </c>
      <c r="C426" t="s">
        <v>133</v>
      </c>
      <c r="D426" t="s">
        <v>20</v>
      </c>
      <c r="E426" s="70" t="s">
        <v>164</v>
      </c>
      <c r="F426" s="70" t="s">
        <v>133</v>
      </c>
      <c r="G426" t="s">
        <v>395</v>
      </c>
      <c r="H426" t="s">
        <v>218</v>
      </c>
      <c r="I426" cm="1">
        <f t="array" ref="I426">_xlfn.XLOOKUP(1,('Clean Data'!$A$1:$A$1893='Core data'!A426)*('Clean Data'!$D$1:$D$1893='Core data'!D426),'Clean Data'!$E$1:$E$1893,,0)</f>
        <v>0</v>
      </c>
    </row>
    <row r="427" spans="1:9" hidden="1">
      <c r="A427">
        <v>8</v>
      </c>
      <c r="B427" t="s">
        <v>172</v>
      </c>
      <c r="C427" t="s">
        <v>133</v>
      </c>
      <c r="D427" t="s">
        <v>20</v>
      </c>
      <c r="E427" t="s">
        <v>162</v>
      </c>
      <c r="F427" t="s">
        <v>133</v>
      </c>
      <c r="G427" t="s">
        <v>133</v>
      </c>
      <c r="H427" t="s">
        <v>216</v>
      </c>
      <c r="I427" cm="1">
        <f t="array" ref="I427">_xlfn.XLOOKUP(1,('Clean Data'!$A$1:$A$1893='Core data'!A427)*('Clean Data'!$D$1:$D$1893='Core data'!D427),'Clean Data'!$E$1:$E$1893,,0)</f>
        <v>0</v>
      </c>
    </row>
    <row r="428" spans="1:9" hidden="1">
      <c r="A428">
        <v>9</v>
      </c>
      <c r="B428" t="s">
        <v>173</v>
      </c>
      <c r="C428" t="s">
        <v>133</v>
      </c>
      <c r="D428" t="s">
        <v>20</v>
      </c>
      <c r="E428" s="71" t="s">
        <v>163</v>
      </c>
      <c r="F428" s="71" t="s">
        <v>133</v>
      </c>
      <c r="G428" t="s">
        <v>394</v>
      </c>
      <c r="H428" t="s">
        <v>217</v>
      </c>
      <c r="I428" cm="1">
        <f t="array" ref="I428">_xlfn.XLOOKUP(1,('Clean Data'!$A$1:$A$1893='Core data'!A428)*('Clean Data'!$D$1:$D$1893='Core data'!D428),'Clean Data'!$E$1:$E$1893,,0)</f>
        <v>0</v>
      </c>
    </row>
    <row r="429" spans="1:9" hidden="1">
      <c r="A429">
        <v>9</v>
      </c>
      <c r="B429" t="s">
        <v>173</v>
      </c>
      <c r="C429" t="s">
        <v>133</v>
      </c>
      <c r="D429" t="s">
        <v>20</v>
      </c>
      <c r="E429" s="70" t="s">
        <v>164</v>
      </c>
      <c r="F429" s="70" t="s">
        <v>133</v>
      </c>
      <c r="G429" t="s">
        <v>395</v>
      </c>
      <c r="H429" t="s">
        <v>218</v>
      </c>
      <c r="I429" cm="1">
        <f t="array" ref="I429">_xlfn.XLOOKUP(1,('Clean Data'!$A$1:$A$1893='Core data'!A429)*('Clean Data'!$D$1:$D$1893='Core data'!D429),'Clean Data'!$E$1:$E$1893,,0)</f>
        <v>0</v>
      </c>
    </row>
    <row r="430" spans="1:9" hidden="1">
      <c r="A430">
        <v>9</v>
      </c>
      <c r="B430" t="s">
        <v>173</v>
      </c>
      <c r="C430" t="s">
        <v>133</v>
      </c>
      <c r="D430" t="s">
        <v>20</v>
      </c>
      <c r="E430" t="s">
        <v>162</v>
      </c>
      <c r="F430" t="s">
        <v>133</v>
      </c>
      <c r="G430" t="s">
        <v>133</v>
      </c>
      <c r="H430" t="s">
        <v>216</v>
      </c>
      <c r="I430" cm="1">
        <f t="array" ref="I430">_xlfn.XLOOKUP(1,('Clean Data'!$A$1:$A$1893='Core data'!A430)*('Clean Data'!$D$1:$D$1893='Core data'!D430),'Clean Data'!$E$1:$E$1893,,0)</f>
        <v>0</v>
      </c>
    </row>
    <row r="431" spans="1:9" hidden="1">
      <c r="A431">
        <v>10</v>
      </c>
      <c r="B431" t="s">
        <v>174</v>
      </c>
      <c r="C431" t="s">
        <v>133</v>
      </c>
      <c r="D431" t="s">
        <v>20</v>
      </c>
      <c r="E431" s="71" t="s">
        <v>163</v>
      </c>
      <c r="F431" s="71" t="s">
        <v>133</v>
      </c>
      <c r="G431" t="s">
        <v>394</v>
      </c>
      <c r="H431" t="s">
        <v>217</v>
      </c>
      <c r="I431" cm="1">
        <f t="array" ref="I431">_xlfn.XLOOKUP(1,('Clean Data'!$A$1:$A$1893='Core data'!A431)*('Clean Data'!$D$1:$D$1893='Core data'!D431),'Clean Data'!$E$1:$E$1893,,0)</f>
        <v>1</v>
      </c>
    </row>
    <row r="432" spans="1:9" hidden="1">
      <c r="A432">
        <v>10</v>
      </c>
      <c r="B432" t="s">
        <v>174</v>
      </c>
      <c r="C432" t="s">
        <v>133</v>
      </c>
      <c r="D432" t="s">
        <v>20</v>
      </c>
      <c r="E432" s="70" t="s">
        <v>164</v>
      </c>
      <c r="F432" s="70" t="s">
        <v>133</v>
      </c>
      <c r="G432" t="s">
        <v>395</v>
      </c>
      <c r="H432" t="s">
        <v>218</v>
      </c>
      <c r="I432" cm="1">
        <f t="array" ref="I432">_xlfn.XLOOKUP(1,('Clean Data'!$A$1:$A$1893='Core data'!A432)*('Clean Data'!$D$1:$D$1893='Core data'!D432),'Clean Data'!$E$1:$E$1893,,0)</f>
        <v>1</v>
      </c>
    </row>
    <row r="433" spans="1:9" hidden="1">
      <c r="A433">
        <v>10</v>
      </c>
      <c r="B433" t="s">
        <v>174</v>
      </c>
      <c r="C433" t="s">
        <v>133</v>
      </c>
      <c r="D433" t="s">
        <v>20</v>
      </c>
      <c r="E433" t="s">
        <v>162</v>
      </c>
      <c r="F433" t="s">
        <v>133</v>
      </c>
      <c r="G433" t="s">
        <v>133</v>
      </c>
      <c r="H433" t="s">
        <v>216</v>
      </c>
      <c r="I433" cm="1">
        <f t="array" ref="I433">_xlfn.XLOOKUP(1,('Clean Data'!$A$1:$A$1893='Core data'!A433)*('Clean Data'!$D$1:$D$1893='Core data'!D433),'Clean Data'!$E$1:$E$1893,,0)</f>
        <v>1</v>
      </c>
    </row>
    <row r="434" spans="1:9" hidden="1">
      <c r="A434">
        <v>11</v>
      </c>
      <c r="B434" t="s">
        <v>175</v>
      </c>
      <c r="C434" t="s">
        <v>133</v>
      </c>
      <c r="D434" t="s">
        <v>20</v>
      </c>
      <c r="E434" s="71" t="s">
        <v>163</v>
      </c>
      <c r="F434" s="71" t="s">
        <v>133</v>
      </c>
      <c r="G434" t="s">
        <v>394</v>
      </c>
      <c r="H434" t="s">
        <v>217</v>
      </c>
      <c r="I434" cm="1">
        <f t="array" ref="I434">_xlfn.XLOOKUP(1,('Clean Data'!$A$1:$A$1893='Core data'!A434)*('Clean Data'!$D$1:$D$1893='Core data'!D434),'Clean Data'!$E$1:$E$1893,,0)</f>
        <v>0</v>
      </c>
    </row>
    <row r="435" spans="1:9" hidden="1">
      <c r="A435">
        <v>11</v>
      </c>
      <c r="B435" t="s">
        <v>175</v>
      </c>
      <c r="C435" t="s">
        <v>133</v>
      </c>
      <c r="D435" t="s">
        <v>20</v>
      </c>
      <c r="E435" s="70" t="s">
        <v>164</v>
      </c>
      <c r="F435" s="70" t="s">
        <v>133</v>
      </c>
      <c r="G435" t="s">
        <v>395</v>
      </c>
      <c r="H435" t="s">
        <v>218</v>
      </c>
      <c r="I435" cm="1">
        <f t="array" ref="I435">_xlfn.XLOOKUP(1,('Clean Data'!$A$1:$A$1893='Core data'!A435)*('Clean Data'!$D$1:$D$1893='Core data'!D435),'Clean Data'!$E$1:$E$1893,,0)</f>
        <v>0</v>
      </c>
    </row>
    <row r="436" spans="1:9" hidden="1">
      <c r="A436">
        <v>11</v>
      </c>
      <c r="B436" t="s">
        <v>175</v>
      </c>
      <c r="C436" t="s">
        <v>133</v>
      </c>
      <c r="D436" t="s">
        <v>20</v>
      </c>
      <c r="E436" t="s">
        <v>162</v>
      </c>
      <c r="F436" t="s">
        <v>133</v>
      </c>
      <c r="G436" t="s">
        <v>133</v>
      </c>
      <c r="H436" t="s">
        <v>216</v>
      </c>
      <c r="I436" cm="1">
        <f t="array" ref="I436">_xlfn.XLOOKUP(1,('Clean Data'!$A$1:$A$1893='Core data'!A436)*('Clean Data'!$D$1:$D$1893='Core data'!D436),'Clean Data'!$E$1:$E$1893,,0)</f>
        <v>0</v>
      </c>
    </row>
    <row r="437" spans="1:9" hidden="1">
      <c r="A437">
        <v>12</v>
      </c>
      <c r="B437" t="s">
        <v>176</v>
      </c>
      <c r="C437" t="s">
        <v>133</v>
      </c>
      <c r="D437" t="s">
        <v>20</v>
      </c>
      <c r="E437" s="71" t="s">
        <v>163</v>
      </c>
      <c r="F437" s="71" t="s">
        <v>133</v>
      </c>
      <c r="G437" t="s">
        <v>394</v>
      </c>
      <c r="H437" t="s">
        <v>217</v>
      </c>
      <c r="I437" cm="1">
        <f t="array" ref="I437">_xlfn.XLOOKUP(1,('Clean Data'!$A$1:$A$1893='Core data'!A437)*('Clean Data'!$D$1:$D$1893='Core data'!D437),'Clean Data'!$E$1:$E$1893,,0)</f>
        <v>0</v>
      </c>
    </row>
    <row r="438" spans="1:9" hidden="1">
      <c r="A438">
        <v>12</v>
      </c>
      <c r="B438" t="s">
        <v>176</v>
      </c>
      <c r="C438" t="s">
        <v>133</v>
      </c>
      <c r="D438" t="s">
        <v>20</v>
      </c>
      <c r="E438" s="70" t="s">
        <v>164</v>
      </c>
      <c r="F438" s="70" t="s">
        <v>133</v>
      </c>
      <c r="G438" t="s">
        <v>395</v>
      </c>
      <c r="H438" t="s">
        <v>218</v>
      </c>
      <c r="I438" cm="1">
        <f t="array" ref="I438">_xlfn.XLOOKUP(1,('Clean Data'!$A$1:$A$1893='Core data'!A438)*('Clean Data'!$D$1:$D$1893='Core data'!D438),'Clean Data'!$E$1:$E$1893,,0)</f>
        <v>0</v>
      </c>
    </row>
    <row r="439" spans="1:9" hidden="1">
      <c r="A439">
        <v>12</v>
      </c>
      <c r="B439" t="s">
        <v>176</v>
      </c>
      <c r="C439" t="s">
        <v>133</v>
      </c>
      <c r="D439" t="s">
        <v>20</v>
      </c>
      <c r="E439" t="s">
        <v>162</v>
      </c>
      <c r="F439" t="s">
        <v>133</v>
      </c>
      <c r="G439" t="s">
        <v>133</v>
      </c>
      <c r="H439" t="s">
        <v>216</v>
      </c>
      <c r="I439" cm="1">
        <f t="array" ref="I439">_xlfn.XLOOKUP(1,('Clean Data'!$A$1:$A$1893='Core data'!A439)*('Clean Data'!$D$1:$D$1893='Core data'!D439),'Clean Data'!$E$1:$E$1893,,0)</f>
        <v>0</v>
      </c>
    </row>
    <row r="440" spans="1:9" hidden="1">
      <c r="A440">
        <v>13</v>
      </c>
      <c r="B440" t="s">
        <v>177</v>
      </c>
      <c r="C440" t="s">
        <v>133</v>
      </c>
      <c r="D440" t="s">
        <v>20</v>
      </c>
      <c r="E440" s="71" t="s">
        <v>163</v>
      </c>
      <c r="F440" s="71" t="s">
        <v>133</v>
      </c>
      <c r="G440" t="s">
        <v>394</v>
      </c>
      <c r="H440" t="s">
        <v>217</v>
      </c>
      <c r="I440" cm="1">
        <f t="array" ref="I440">_xlfn.XLOOKUP(1,('Clean Data'!$A$1:$A$1893='Core data'!A440)*('Clean Data'!$D$1:$D$1893='Core data'!D440),'Clean Data'!$E$1:$E$1893,,0)</f>
        <v>0</v>
      </c>
    </row>
    <row r="441" spans="1:9" hidden="1">
      <c r="A441">
        <v>13</v>
      </c>
      <c r="B441" t="s">
        <v>177</v>
      </c>
      <c r="C441" t="s">
        <v>133</v>
      </c>
      <c r="D441" t="s">
        <v>20</v>
      </c>
      <c r="E441" s="70" t="s">
        <v>164</v>
      </c>
      <c r="F441" s="70" t="s">
        <v>133</v>
      </c>
      <c r="G441" t="s">
        <v>395</v>
      </c>
      <c r="H441" t="s">
        <v>218</v>
      </c>
      <c r="I441" cm="1">
        <f t="array" ref="I441">_xlfn.XLOOKUP(1,('Clean Data'!$A$1:$A$1893='Core data'!A441)*('Clean Data'!$D$1:$D$1893='Core data'!D441),'Clean Data'!$E$1:$E$1893,,0)</f>
        <v>0</v>
      </c>
    </row>
    <row r="442" spans="1:9" hidden="1">
      <c r="A442">
        <v>13</v>
      </c>
      <c r="B442" t="s">
        <v>177</v>
      </c>
      <c r="C442" t="s">
        <v>133</v>
      </c>
      <c r="D442" t="s">
        <v>20</v>
      </c>
      <c r="E442" t="s">
        <v>162</v>
      </c>
      <c r="F442" t="s">
        <v>133</v>
      </c>
      <c r="G442" t="s">
        <v>133</v>
      </c>
      <c r="H442" t="s">
        <v>216</v>
      </c>
      <c r="I442" cm="1">
        <f t="array" ref="I442">_xlfn.XLOOKUP(1,('Clean Data'!$A$1:$A$1893='Core data'!A442)*('Clean Data'!$D$1:$D$1893='Core data'!D442),'Clean Data'!$E$1:$E$1893,,0)</f>
        <v>0</v>
      </c>
    </row>
    <row r="443" spans="1:9" hidden="1">
      <c r="A443">
        <v>14</v>
      </c>
      <c r="B443" t="s">
        <v>178</v>
      </c>
      <c r="C443" t="s">
        <v>133</v>
      </c>
      <c r="D443" t="s">
        <v>20</v>
      </c>
      <c r="E443" s="71" t="s">
        <v>163</v>
      </c>
      <c r="F443" s="71" t="s">
        <v>133</v>
      </c>
      <c r="G443" t="s">
        <v>394</v>
      </c>
      <c r="H443" t="s">
        <v>217</v>
      </c>
      <c r="I443" cm="1">
        <f t="array" ref="I443">_xlfn.XLOOKUP(1,('Clean Data'!$A$1:$A$1893='Core data'!A443)*('Clean Data'!$D$1:$D$1893='Core data'!D443),'Clean Data'!$E$1:$E$1893,,0)</f>
        <v>0</v>
      </c>
    </row>
    <row r="444" spans="1:9" hidden="1">
      <c r="A444">
        <v>14</v>
      </c>
      <c r="B444" t="s">
        <v>178</v>
      </c>
      <c r="C444" t="s">
        <v>133</v>
      </c>
      <c r="D444" t="s">
        <v>20</v>
      </c>
      <c r="E444" s="70" t="s">
        <v>164</v>
      </c>
      <c r="F444" s="70" t="s">
        <v>133</v>
      </c>
      <c r="G444" t="s">
        <v>395</v>
      </c>
      <c r="H444" t="s">
        <v>218</v>
      </c>
      <c r="I444" cm="1">
        <f t="array" ref="I444">_xlfn.XLOOKUP(1,('Clean Data'!$A$1:$A$1893='Core data'!A444)*('Clean Data'!$D$1:$D$1893='Core data'!D444),'Clean Data'!$E$1:$E$1893,,0)</f>
        <v>0</v>
      </c>
    </row>
    <row r="445" spans="1:9" hidden="1">
      <c r="A445">
        <v>14</v>
      </c>
      <c r="B445" t="s">
        <v>178</v>
      </c>
      <c r="C445" t="s">
        <v>133</v>
      </c>
      <c r="D445" t="s">
        <v>20</v>
      </c>
      <c r="E445" t="s">
        <v>162</v>
      </c>
      <c r="F445" t="s">
        <v>133</v>
      </c>
      <c r="G445" t="s">
        <v>133</v>
      </c>
      <c r="H445" t="s">
        <v>216</v>
      </c>
      <c r="I445" cm="1">
        <f t="array" ref="I445">_xlfn.XLOOKUP(1,('Clean Data'!$A$1:$A$1893='Core data'!A445)*('Clean Data'!$D$1:$D$1893='Core data'!D445),'Clean Data'!$E$1:$E$1893,,0)</f>
        <v>0</v>
      </c>
    </row>
    <row r="446" spans="1:9" hidden="1">
      <c r="A446">
        <v>15</v>
      </c>
      <c r="B446" t="s">
        <v>179</v>
      </c>
      <c r="C446" t="s">
        <v>133</v>
      </c>
      <c r="D446" t="s">
        <v>20</v>
      </c>
      <c r="E446" s="71" t="s">
        <v>163</v>
      </c>
      <c r="F446" s="71" t="s">
        <v>133</v>
      </c>
      <c r="G446" t="s">
        <v>394</v>
      </c>
      <c r="H446" t="s">
        <v>217</v>
      </c>
      <c r="I446" cm="1">
        <f t="array" ref="I446">_xlfn.XLOOKUP(1,('Clean Data'!$A$1:$A$1893='Core data'!A446)*('Clean Data'!$D$1:$D$1893='Core data'!D446),'Clean Data'!$E$1:$E$1893,,0)</f>
        <v>0</v>
      </c>
    </row>
    <row r="447" spans="1:9" hidden="1">
      <c r="A447">
        <v>15</v>
      </c>
      <c r="B447" t="s">
        <v>179</v>
      </c>
      <c r="C447" t="s">
        <v>133</v>
      </c>
      <c r="D447" t="s">
        <v>20</v>
      </c>
      <c r="E447" s="70" t="s">
        <v>164</v>
      </c>
      <c r="F447" s="70" t="s">
        <v>133</v>
      </c>
      <c r="G447" t="s">
        <v>395</v>
      </c>
      <c r="H447" t="s">
        <v>218</v>
      </c>
      <c r="I447" cm="1">
        <f t="array" ref="I447">_xlfn.XLOOKUP(1,('Clean Data'!$A$1:$A$1893='Core data'!A447)*('Clean Data'!$D$1:$D$1893='Core data'!D447),'Clean Data'!$E$1:$E$1893,,0)</f>
        <v>0</v>
      </c>
    </row>
    <row r="448" spans="1:9" hidden="1">
      <c r="A448">
        <v>15</v>
      </c>
      <c r="B448" t="s">
        <v>179</v>
      </c>
      <c r="C448" t="s">
        <v>133</v>
      </c>
      <c r="D448" t="s">
        <v>20</v>
      </c>
      <c r="E448" t="s">
        <v>162</v>
      </c>
      <c r="F448" t="s">
        <v>133</v>
      </c>
      <c r="G448" t="s">
        <v>133</v>
      </c>
      <c r="H448" t="s">
        <v>216</v>
      </c>
      <c r="I448" cm="1">
        <f t="array" ref="I448">_xlfn.XLOOKUP(1,('Clean Data'!$A$1:$A$1893='Core data'!A448)*('Clean Data'!$D$1:$D$1893='Core data'!D448),'Clean Data'!$E$1:$E$1893,,0)</f>
        <v>0</v>
      </c>
    </row>
    <row r="449" spans="1:9" hidden="1">
      <c r="A449">
        <v>16</v>
      </c>
      <c r="B449" t="s">
        <v>180</v>
      </c>
      <c r="C449" t="s">
        <v>133</v>
      </c>
      <c r="D449" t="s">
        <v>20</v>
      </c>
      <c r="E449" s="71" t="s">
        <v>163</v>
      </c>
      <c r="F449" s="71" t="s">
        <v>133</v>
      </c>
      <c r="G449" t="s">
        <v>394</v>
      </c>
      <c r="H449" t="s">
        <v>217</v>
      </c>
      <c r="I449" cm="1">
        <f t="array" ref="I449">_xlfn.XLOOKUP(1,('Clean Data'!$A$1:$A$1893='Core data'!A449)*('Clean Data'!$D$1:$D$1893='Core data'!D449),'Clean Data'!$E$1:$E$1893,,0)</f>
        <v>0</v>
      </c>
    </row>
    <row r="450" spans="1:9" hidden="1">
      <c r="A450">
        <v>16</v>
      </c>
      <c r="B450" t="s">
        <v>180</v>
      </c>
      <c r="C450" t="s">
        <v>133</v>
      </c>
      <c r="D450" t="s">
        <v>20</v>
      </c>
      <c r="E450" s="70" t="s">
        <v>164</v>
      </c>
      <c r="F450" s="70" t="s">
        <v>133</v>
      </c>
      <c r="G450" t="s">
        <v>395</v>
      </c>
      <c r="H450" t="s">
        <v>218</v>
      </c>
      <c r="I450" cm="1">
        <f t="array" ref="I450">_xlfn.XLOOKUP(1,('Clean Data'!$A$1:$A$1893='Core data'!A450)*('Clean Data'!$D$1:$D$1893='Core data'!D450),'Clean Data'!$E$1:$E$1893,,0)</f>
        <v>0</v>
      </c>
    </row>
    <row r="451" spans="1:9" hidden="1">
      <c r="A451">
        <v>16</v>
      </c>
      <c r="B451" t="s">
        <v>180</v>
      </c>
      <c r="C451" t="s">
        <v>133</v>
      </c>
      <c r="D451" t="s">
        <v>20</v>
      </c>
      <c r="E451" t="s">
        <v>162</v>
      </c>
      <c r="F451" t="s">
        <v>133</v>
      </c>
      <c r="G451" t="s">
        <v>133</v>
      </c>
      <c r="H451" t="s">
        <v>216</v>
      </c>
      <c r="I451" cm="1">
        <f t="array" ref="I451">_xlfn.XLOOKUP(1,('Clean Data'!$A$1:$A$1893='Core data'!A451)*('Clean Data'!$D$1:$D$1893='Core data'!D451),'Clean Data'!$E$1:$E$1893,,0)</f>
        <v>0</v>
      </c>
    </row>
    <row r="452" spans="1:9" hidden="1">
      <c r="A452">
        <v>1</v>
      </c>
      <c r="B452" t="s">
        <v>166</v>
      </c>
      <c r="C452" t="s">
        <v>72</v>
      </c>
      <c r="D452" t="s">
        <v>21</v>
      </c>
      <c r="E452" t="s">
        <v>162</v>
      </c>
      <c r="F452" t="s">
        <v>72</v>
      </c>
      <c r="G452" t="s">
        <v>72</v>
      </c>
      <c r="H452" t="s">
        <v>21</v>
      </c>
      <c r="I452" cm="1">
        <f t="array" ref="I452">_xlfn.XLOOKUP(1,('Clean Data'!$A$1:$A$1893='Core data'!A452)*('Clean Data'!$D$1:$D$1893='Core data'!D452),'Clean Data'!$E$1:$E$1893,,0)</f>
        <v>0</v>
      </c>
    </row>
    <row r="453" spans="1:9" hidden="1">
      <c r="A453">
        <v>1</v>
      </c>
      <c r="B453" t="s">
        <v>166</v>
      </c>
      <c r="C453" t="s">
        <v>72</v>
      </c>
      <c r="D453" t="s">
        <v>21</v>
      </c>
      <c r="E453" s="70" t="s">
        <v>164</v>
      </c>
      <c r="F453" s="70" t="s">
        <v>72</v>
      </c>
      <c r="G453" t="s">
        <v>305</v>
      </c>
      <c r="H453" t="s">
        <v>220</v>
      </c>
      <c r="I453" cm="1">
        <f t="array" ref="I453">_xlfn.XLOOKUP(1,('Clean Data'!$A$1:$A$1893='Core data'!A453)*('Clean Data'!$D$1:$D$1893='Core data'!D453),'Clean Data'!$E$1:$E$1893,,0)</f>
        <v>0</v>
      </c>
    </row>
    <row r="454" spans="1:9" hidden="1">
      <c r="A454">
        <v>1</v>
      </c>
      <c r="B454" t="s">
        <v>166</v>
      </c>
      <c r="C454" t="s">
        <v>72</v>
      </c>
      <c r="D454" t="s">
        <v>21</v>
      </c>
      <c r="E454" s="71" t="s">
        <v>163</v>
      </c>
      <c r="F454" s="71" t="s">
        <v>72</v>
      </c>
      <c r="G454" t="s">
        <v>304</v>
      </c>
      <c r="H454" t="s">
        <v>219</v>
      </c>
      <c r="I454" cm="1">
        <f t="array" ref="I454">_xlfn.XLOOKUP(1,('Clean Data'!$A$1:$A$1893='Core data'!A454)*('Clean Data'!$D$1:$D$1893='Core data'!D454),'Clean Data'!$E$1:$E$1893,,0)</f>
        <v>0</v>
      </c>
    </row>
    <row r="455" spans="1:9" hidden="1">
      <c r="A455">
        <v>2</v>
      </c>
      <c r="B455" t="s">
        <v>167</v>
      </c>
      <c r="C455" t="s">
        <v>72</v>
      </c>
      <c r="D455" t="s">
        <v>21</v>
      </c>
      <c r="E455" t="s">
        <v>162</v>
      </c>
      <c r="F455" t="s">
        <v>72</v>
      </c>
      <c r="G455" t="s">
        <v>72</v>
      </c>
      <c r="H455" t="s">
        <v>21</v>
      </c>
      <c r="I455" cm="1">
        <f t="array" ref="I455">_xlfn.XLOOKUP(1,('Clean Data'!$A$1:$A$1893='Core data'!A455)*('Clean Data'!$D$1:$D$1893='Core data'!D455),'Clean Data'!$E$1:$E$1893,,0)</f>
        <v>0</v>
      </c>
    </row>
    <row r="456" spans="1:9" hidden="1">
      <c r="A456">
        <v>2</v>
      </c>
      <c r="B456" t="s">
        <v>167</v>
      </c>
      <c r="C456" t="s">
        <v>72</v>
      </c>
      <c r="D456" t="s">
        <v>21</v>
      </c>
      <c r="E456" s="70" t="s">
        <v>164</v>
      </c>
      <c r="F456" s="70" t="s">
        <v>72</v>
      </c>
      <c r="G456" t="s">
        <v>305</v>
      </c>
      <c r="H456" t="s">
        <v>220</v>
      </c>
      <c r="I456" cm="1">
        <f t="array" ref="I456">_xlfn.XLOOKUP(1,('Clean Data'!$A$1:$A$1893='Core data'!A456)*('Clean Data'!$D$1:$D$1893='Core data'!D456),'Clean Data'!$E$1:$E$1893,,0)</f>
        <v>0</v>
      </c>
    </row>
    <row r="457" spans="1:9" hidden="1">
      <c r="A457">
        <v>2</v>
      </c>
      <c r="B457" t="s">
        <v>167</v>
      </c>
      <c r="C457" t="s">
        <v>72</v>
      </c>
      <c r="D457" t="s">
        <v>21</v>
      </c>
      <c r="E457" s="71" t="s">
        <v>163</v>
      </c>
      <c r="F457" s="71" t="s">
        <v>72</v>
      </c>
      <c r="G457" t="s">
        <v>304</v>
      </c>
      <c r="H457" t="s">
        <v>219</v>
      </c>
      <c r="I457" cm="1">
        <f t="array" ref="I457">_xlfn.XLOOKUP(1,('Clean Data'!$A$1:$A$1893='Core data'!A457)*('Clean Data'!$D$1:$D$1893='Core data'!D457),'Clean Data'!$E$1:$E$1893,,0)</f>
        <v>0</v>
      </c>
    </row>
    <row r="458" spans="1:9" hidden="1">
      <c r="A458">
        <v>4</v>
      </c>
      <c r="B458" t="s">
        <v>444</v>
      </c>
      <c r="C458" t="s">
        <v>72</v>
      </c>
      <c r="D458" t="s">
        <v>21</v>
      </c>
      <c r="E458" t="s">
        <v>162</v>
      </c>
      <c r="F458" t="s">
        <v>72</v>
      </c>
      <c r="G458" t="s">
        <v>72</v>
      </c>
      <c r="H458" t="s">
        <v>21</v>
      </c>
      <c r="I458" cm="1">
        <f t="array" ref="I458">_xlfn.XLOOKUP(1,('Clean Data'!$A$1:$A$1893='Core data'!A458)*('Clean Data'!$D$1:$D$1893='Core data'!D458),'Clean Data'!$E$1:$E$1893,,0)</f>
        <v>0</v>
      </c>
    </row>
    <row r="459" spans="1:9" hidden="1">
      <c r="A459">
        <v>4</v>
      </c>
      <c r="B459" t="s">
        <v>444</v>
      </c>
      <c r="C459" t="s">
        <v>72</v>
      </c>
      <c r="D459" t="s">
        <v>21</v>
      </c>
      <c r="E459" s="70" t="s">
        <v>164</v>
      </c>
      <c r="F459" s="70" t="s">
        <v>72</v>
      </c>
      <c r="G459" t="s">
        <v>305</v>
      </c>
      <c r="H459" t="s">
        <v>220</v>
      </c>
      <c r="I459" cm="1">
        <f t="array" ref="I459">_xlfn.XLOOKUP(1,('Clean Data'!$A$1:$A$1893='Core data'!A459)*('Clean Data'!$D$1:$D$1893='Core data'!D459),'Clean Data'!$E$1:$E$1893,,0)</f>
        <v>0</v>
      </c>
    </row>
    <row r="460" spans="1:9" hidden="1">
      <c r="A460">
        <v>4</v>
      </c>
      <c r="B460" t="s">
        <v>444</v>
      </c>
      <c r="C460" t="s">
        <v>72</v>
      </c>
      <c r="D460" t="s">
        <v>21</v>
      </c>
      <c r="E460" s="71" t="s">
        <v>163</v>
      </c>
      <c r="F460" s="71" t="s">
        <v>72</v>
      </c>
      <c r="G460" t="s">
        <v>304</v>
      </c>
      <c r="H460" t="s">
        <v>219</v>
      </c>
      <c r="I460" cm="1">
        <f t="array" ref="I460">_xlfn.XLOOKUP(1,('Clean Data'!$A$1:$A$1893='Core data'!A460)*('Clean Data'!$D$1:$D$1893='Core data'!D460),'Clean Data'!$E$1:$E$1893,,0)</f>
        <v>0</v>
      </c>
    </row>
    <row r="461" spans="1:9" hidden="1">
      <c r="A461">
        <v>5</v>
      </c>
      <c r="B461" t="s">
        <v>169</v>
      </c>
      <c r="C461" t="s">
        <v>72</v>
      </c>
      <c r="D461" t="s">
        <v>21</v>
      </c>
      <c r="E461" t="s">
        <v>162</v>
      </c>
      <c r="F461" t="s">
        <v>72</v>
      </c>
      <c r="G461" t="s">
        <v>72</v>
      </c>
      <c r="H461" t="s">
        <v>21</v>
      </c>
      <c r="I461" cm="1">
        <f t="array" ref="I461">_xlfn.XLOOKUP(1,('Clean Data'!$A$1:$A$1893='Core data'!A461)*('Clean Data'!$D$1:$D$1893='Core data'!D461),'Clean Data'!$E$1:$E$1893,,0)</f>
        <v>0</v>
      </c>
    </row>
    <row r="462" spans="1:9" hidden="1">
      <c r="A462">
        <v>5</v>
      </c>
      <c r="B462" t="s">
        <v>169</v>
      </c>
      <c r="C462" t="s">
        <v>72</v>
      </c>
      <c r="D462" t="s">
        <v>21</v>
      </c>
      <c r="E462" s="70" t="s">
        <v>164</v>
      </c>
      <c r="F462" s="70" t="s">
        <v>72</v>
      </c>
      <c r="G462" t="s">
        <v>305</v>
      </c>
      <c r="H462" t="s">
        <v>220</v>
      </c>
      <c r="I462" cm="1">
        <f t="array" ref="I462">_xlfn.XLOOKUP(1,('Clean Data'!$A$1:$A$1893='Core data'!A462)*('Clean Data'!$D$1:$D$1893='Core data'!D462),'Clean Data'!$E$1:$E$1893,,0)</f>
        <v>0</v>
      </c>
    </row>
    <row r="463" spans="1:9" hidden="1">
      <c r="A463">
        <v>5</v>
      </c>
      <c r="B463" t="s">
        <v>169</v>
      </c>
      <c r="C463" t="s">
        <v>72</v>
      </c>
      <c r="D463" t="s">
        <v>21</v>
      </c>
      <c r="E463" s="71" t="s">
        <v>163</v>
      </c>
      <c r="F463" s="71" t="s">
        <v>72</v>
      </c>
      <c r="G463" t="s">
        <v>304</v>
      </c>
      <c r="H463" t="s">
        <v>219</v>
      </c>
      <c r="I463" cm="1">
        <f t="array" ref="I463">_xlfn.XLOOKUP(1,('Clean Data'!$A$1:$A$1893='Core data'!A463)*('Clean Data'!$D$1:$D$1893='Core data'!D463),'Clean Data'!$E$1:$E$1893,,0)</f>
        <v>0</v>
      </c>
    </row>
    <row r="464" spans="1:9" hidden="1">
      <c r="A464">
        <v>6</v>
      </c>
      <c r="B464" t="s">
        <v>170</v>
      </c>
      <c r="C464" t="s">
        <v>72</v>
      </c>
      <c r="D464" t="s">
        <v>21</v>
      </c>
      <c r="E464" t="s">
        <v>162</v>
      </c>
      <c r="F464" t="s">
        <v>72</v>
      </c>
      <c r="G464" t="s">
        <v>72</v>
      </c>
      <c r="H464" t="s">
        <v>21</v>
      </c>
      <c r="I464" cm="1">
        <f t="array" ref="I464">_xlfn.XLOOKUP(1,('Clean Data'!$A$1:$A$1893='Core data'!A464)*('Clean Data'!$D$1:$D$1893='Core data'!D464),'Clean Data'!$E$1:$E$1893,,0)</f>
        <v>0</v>
      </c>
    </row>
    <row r="465" spans="1:9" hidden="1">
      <c r="A465">
        <v>6</v>
      </c>
      <c r="B465" t="s">
        <v>170</v>
      </c>
      <c r="C465" t="s">
        <v>72</v>
      </c>
      <c r="D465" t="s">
        <v>21</v>
      </c>
      <c r="E465" s="70" t="s">
        <v>164</v>
      </c>
      <c r="F465" s="70" t="s">
        <v>72</v>
      </c>
      <c r="G465" t="s">
        <v>305</v>
      </c>
      <c r="H465" t="s">
        <v>220</v>
      </c>
      <c r="I465" cm="1">
        <f t="array" ref="I465">_xlfn.XLOOKUP(1,('Clean Data'!$A$1:$A$1893='Core data'!A465)*('Clean Data'!$D$1:$D$1893='Core data'!D465),'Clean Data'!$E$1:$E$1893,,0)</f>
        <v>0</v>
      </c>
    </row>
    <row r="466" spans="1:9" hidden="1">
      <c r="A466">
        <v>6</v>
      </c>
      <c r="B466" t="s">
        <v>170</v>
      </c>
      <c r="C466" t="s">
        <v>72</v>
      </c>
      <c r="D466" t="s">
        <v>21</v>
      </c>
      <c r="E466" s="71" t="s">
        <v>163</v>
      </c>
      <c r="F466" s="71" t="s">
        <v>72</v>
      </c>
      <c r="G466" t="s">
        <v>304</v>
      </c>
      <c r="H466" t="s">
        <v>219</v>
      </c>
      <c r="I466" cm="1">
        <f t="array" ref="I466">_xlfn.XLOOKUP(1,('Clean Data'!$A$1:$A$1893='Core data'!A466)*('Clean Data'!$D$1:$D$1893='Core data'!D466),'Clean Data'!$E$1:$E$1893,,0)</f>
        <v>0</v>
      </c>
    </row>
    <row r="467" spans="1:9" hidden="1">
      <c r="A467">
        <v>7</v>
      </c>
      <c r="B467" t="s">
        <v>171</v>
      </c>
      <c r="C467" t="s">
        <v>72</v>
      </c>
      <c r="D467" t="s">
        <v>21</v>
      </c>
      <c r="E467" t="s">
        <v>162</v>
      </c>
      <c r="F467" t="s">
        <v>72</v>
      </c>
      <c r="G467" t="s">
        <v>72</v>
      </c>
      <c r="H467" t="s">
        <v>21</v>
      </c>
      <c r="I467" cm="1">
        <f t="array" ref="I467">_xlfn.XLOOKUP(1,('Clean Data'!$A$1:$A$1893='Core data'!A467)*('Clean Data'!$D$1:$D$1893='Core data'!D467),'Clean Data'!$E$1:$E$1893,,0)</f>
        <v>0</v>
      </c>
    </row>
    <row r="468" spans="1:9" hidden="1">
      <c r="A468">
        <v>7</v>
      </c>
      <c r="B468" t="s">
        <v>171</v>
      </c>
      <c r="C468" t="s">
        <v>72</v>
      </c>
      <c r="D468" t="s">
        <v>21</v>
      </c>
      <c r="E468" s="70" t="s">
        <v>164</v>
      </c>
      <c r="F468" s="70" t="s">
        <v>72</v>
      </c>
      <c r="G468" t="s">
        <v>305</v>
      </c>
      <c r="H468" t="s">
        <v>220</v>
      </c>
      <c r="I468" cm="1">
        <f t="array" ref="I468">_xlfn.XLOOKUP(1,('Clean Data'!$A$1:$A$1893='Core data'!A468)*('Clean Data'!$D$1:$D$1893='Core data'!D468),'Clean Data'!$E$1:$E$1893,,0)</f>
        <v>0</v>
      </c>
    </row>
    <row r="469" spans="1:9" hidden="1">
      <c r="A469">
        <v>7</v>
      </c>
      <c r="B469" t="s">
        <v>171</v>
      </c>
      <c r="C469" t="s">
        <v>72</v>
      </c>
      <c r="D469" t="s">
        <v>21</v>
      </c>
      <c r="E469" s="71" t="s">
        <v>163</v>
      </c>
      <c r="F469" s="71" t="s">
        <v>72</v>
      </c>
      <c r="G469" t="s">
        <v>304</v>
      </c>
      <c r="H469" t="s">
        <v>219</v>
      </c>
      <c r="I469" cm="1">
        <f t="array" ref="I469">_xlfn.XLOOKUP(1,('Clean Data'!$A$1:$A$1893='Core data'!A469)*('Clean Data'!$D$1:$D$1893='Core data'!D469),'Clean Data'!$E$1:$E$1893,,0)</f>
        <v>0</v>
      </c>
    </row>
    <row r="470" spans="1:9" hidden="1">
      <c r="A470">
        <v>8</v>
      </c>
      <c r="B470" t="s">
        <v>172</v>
      </c>
      <c r="C470" t="s">
        <v>72</v>
      </c>
      <c r="D470" t="s">
        <v>21</v>
      </c>
      <c r="E470" t="s">
        <v>162</v>
      </c>
      <c r="F470" t="s">
        <v>72</v>
      </c>
      <c r="G470" t="s">
        <v>72</v>
      </c>
      <c r="H470" t="s">
        <v>21</v>
      </c>
      <c r="I470" cm="1">
        <f t="array" ref="I470">_xlfn.XLOOKUP(1,('Clean Data'!$A$1:$A$1893='Core data'!A470)*('Clean Data'!$D$1:$D$1893='Core data'!D470),'Clean Data'!$E$1:$E$1893,,0)</f>
        <v>0</v>
      </c>
    </row>
    <row r="471" spans="1:9" hidden="1">
      <c r="A471">
        <v>8</v>
      </c>
      <c r="B471" t="s">
        <v>172</v>
      </c>
      <c r="C471" t="s">
        <v>72</v>
      </c>
      <c r="D471" t="s">
        <v>21</v>
      </c>
      <c r="E471" s="70" t="s">
        <v>164</v>
      </c>
      <c r="F471" s="70" t="s">
        <v>72</v>
      </c>
      <c r="G471" t="s">
        <v>305</v>
      </c>
      <c r="H471" t="s">
        <v>220</v>
      </c>
      <c r="I471" cm="1">
        <f t="array" ref="I471">_xlfn.XLOOKUP(1,('Clean Data'!$A$1:$A$1893='Core data'!A471)*('Clean Data'!$D$1:$D$1893='Core data'!D471),'Clean Data'!$E$1:$E$1893,,0)</f>
        <v>0</v>
      </c>
    </row>
    <row r="472" spans="1:9" hidden="1">
      <c r="A472">
        <v>8</v>
      </c>
      <c r="B472" t="s">
        <v>172</v>
      </c>
      <c r="C472" t="s">
        <v>72</v>
      </c>
      <c r="D472" t="s">
        <v>21</v>
      </c>
      <c r="E472" s="71" t="s">
        <v>163</v>
      </c>
      <c r="F472" s="71" t="s">
        <v>72</v>
      </c>
      <c r="G472" t="s">
        <v>304</v>
      </c>
      <c r="H472" t="s">
        <v>219</v>
      </c>
      <c r="I472" cm="1">
        <f t="array" ref="I472">_xlfn.XLOOKUP(1,('Clean Data'!$A$1:$A$1893='Core data'!A472)*('Clean Data'!$D$1:$D$1893='Core data'!D472),'Clean Data'!$E$1:$E$1893,,0)</f>
        <v>0</v>
      </c>
    </row>
    <row r="473" spans="1:9" hidden="1">
      <c r="A473">
        <v>9</v>
      </c>
      <c r="B473" t="s">
        <v>173</v>
      </c>
      <c r="C473" t="s">
        <v>72</v>
      </c>
      <c r="D473" t="s">
        <v>21</v>
      </c>
      <c r="E473" t="s">
        <v>162</v>
      </c>
      <c r="F473" t="s">
        <v>72</v>
      </c>
      <c r="G473" t="s">
        <v>72</v>
      </c>
      <c r="H473" t="s">
        <v>21</v>
      </c>
      <c r="I473" cm="1">
        <f t="array" ref="I473">_xlfn.XLOOKUP(1,('Clean Data'!$A$1:$A$1893='Core data'!A473)*('Clean Data'!$D$1:$D$1893='Core data'!D473),'Clean Data'!$E$1:$E$1893,,0)</f>
        <v>0</v>
      </c>
    </row>
    <row r="474" spans="1:9" hidden="1">
      <c r="A474">
        <v>9</v>
      </c>
      <c r="B474" t="s">
        <v>173</v>
      </c>
      <c r="C474" t="s">
        <v>72</v>
      </c>
      <c r="D474" t="s">
        <v>21</v>
      </c>
      <c r="E474" s="70" t="s">
        <v>164</v>
      </c>
      <c r="F474" s="70" t="s">
        <v>72</v>
      </c>
      <c r="G474" t="s">
        <v>305</v>
      </c>
      <c r="H474" t="s">
        <v>220</v>
      </c>
      <c r="I474" cm="1">
        <f t="array" ref="I474">_xlfn.XLOOKUP(1,('Clean Data'!$A$1:$A$1893='Core data'!A474)*('Clean Data'!$D$1:$D$1893='Core data'!D474),'Clean Data'!$E$1:$E$1893,,0)</f>
        <v>0</v>
      </c>
    </row>
    <row r="475" spans="1:9" hidden="1">
      <c r="A475">
        <v>9</v>
      </c>
      <c r="B475" t="s">
        <v>173</v>
      </c>
      <c r="C475" t="s">
        <v>72</v>
      </c>
      <c r="D475" t="s">
        <v>21</v>
      </c>
      <c r="E475" s="71" t="s">
        <v>163</v>
      </c>
      <c r="F475" s="71" t="s">
        <v>72</v>
      </c>
      <c r="G475" t="s">
        <v>304</v>
      </c>
      <c r="H475" t="s">
        <v>219</v>
      </c>
      <c r="I475" cm="1">
        <f t="array" ref="I475">_xlfn.XLOOKUP(1,('Clean Data'!$A$1:$A$1893='Core data'!A475)*('Clean Data'!$D$1:$D$1893='Core data'!D475),'Clean Data'!$E$1:$E$1893,,0)</f>
        <v>0</v>
      </c>
    </row>
    <row r="476" spans="1:9" hidden="1">
      <c r="A476">
        <v>10</v>
      </c>
      <c r="B476" t="s">
        <v>174</v>
      </c>
      <c r="C476" t="s">
        <v>72</v>
      </c>
      <c r="D476" t="s">
        <v>21</v>
      </c>
      <c r="E476" t="s">
        <v>162</v>
      </c>
      <c r="F476" t="s">
        <v>72</v>
      </c>
      <c r="G476" t="s">
        <v>72</v>
      </c>
      <c r="H476" t="s">
        <v>21</v>
      </c>
      <c r="I476" cm="1">
        <f t="array" ref="I476">_xlfn.XLOOKUP(1,('Clean Data'!$A$1:$A$1893='Core data'!A476)*('Clean Data'!$D$1:$D$1893='Core data'!D476),'Clean Data'!$E$1:$E$1893,,0)</f>
        <v>0</v>
      </c>
    </row>
    <row r="477" spans="1:9" hidden="1">
      <c r="A477">
        <v>10</v>
      </c>
      <c r="B477" t="s">
        <v>174</v>
      </c>
      <c r="C477" t="s">
        <v>72</v>
      </c>
      <c r="D477" t="s">
        <v>21</v>
      </c>
      <c r="E477" s="70" t="s">
        <v>164</v>
      </c>
      <c r="F477" s="70" t="s">
        <v>72</v>
      </c>
      <c r="G477" t="s">
        <v>305</v>
      </c>
      <c r="H477" t="s">
        <v>220</v>
      </c>
      <c r="I477" cm="1">
        <f t="array" ref="I477">_xlfn.XLOOKUP(1,('Clean Data'!$A$1:$A$1893='Core data'!A477)*('Clean Data'!$D$1:$D$1893='Core data'!D477),'Clean Data'!$E$1:$E$1893,,0)</f>
        <v>0</v>
      </c>
    </row>
    <row r="478" spans="1:9" hidden="1">
      <c r="A478">
        <v>10</v>
      </c>
      <c r="B478" t="s">
        <v>174</v>
      </c>
      <c r="C478" t="s">
        <v>72</v>
      </c>
      <c r="D478" t="s">
        <v>21</v>
      </c>
      <c r="E478" s="71" t="s">
        <v>163</v>
      </c>
      <c r="F478" s="71" t="s">
        <v>72</v>
      </c>
      <c r="G478" t="s">
        <v>304</v>
      </c>
      <c r="H478" t="s">
        <v>219</v>
      </c>
      <c r="I478" cm="1">
        <f t="array" ref="I478">_xlfn.XLOOKUP(1,('Clean Data'!$A$1:$A$1893='Core data'!A478)*('Clean Data'!$D$1:$D$1893='Core data'!D478),'Clean Data'!$E$1:$E$1893,,0)</f>
        <v>0</v>
      </c>
    </row>
    <row r="479" spans="1:9" hidden="1">
      <c r="A479">
        <v>11</v>
      </c>
      <c r="B479" t="s">
        <v>175</v>
      </c>
      <c r="C479" t="s">
        <v>72</v>
      </c>
      <c r="D479" t="s">
        <v>21</v>
      </c>
      <c r="E479" t="s">
        <v>162</v>
      </c>
      <c r="F479" t="s">
        <v>72</v>
      </c>
      <c r="G479" t="s">
        <v>72</v>
      </c>
      <c r="H479" t="s">
        <v>21</v>
      </c>
      <c r="I479" cm="1">
        <f t="array" ref="I479">_xlfn.XLOOKUP(1,('Clean Data'!$A$1:$A$1893='Core data'!A479)*('Clean Data'!$D$1:$D$1893='Core data'!D479),'Clean Data'!$E$1:$E$1893,,0)</f>
        <v>0</v>
      </c>
    </row>
    <row r="480" spans="1:9" hidden="1">
      <c r="A480">
        <v>11</v>
      </c>
      <c r="B480" t="s">
        <v>175</v>
      </c>
      <c r="C480" t="s">
        <v>72</v>
      </c>
      <c r="D480" t="s">
        <v>21</v>
      </c>
      <c r="E480" s="70" t="s">
        <v>164</v>
      </c>
      <c r="F480" s="70" t="s">
        <v>72</v>
      </c>
      <c r="G480" t="s">
        <v>305</v>
      </c>
      <c r="H480" t="s">
        <v>220</v>
      </c>
      <c r="I480" cm="1">
        <f t="array" ref="I480">_xlfn.XLOOKUP(1,('Clean Data'!$A$1:$A$1893='Core data'!A480)*('Clean Data'!$D$1:$D$1893='Core data'!D480),'Clean Data'!$E$1:$E$1893,,0)</f>
        <v>0</v>
      </c>
    </row>
    <row r="481" spans="1:9" hidden="1">
      <c r="A481">
        <v>11</v>
      </c>
      <c r="B481" t="s">
        <v>175</v>
      </c>
      <c r="C481" t="s">
        <v>72</v>
      </c>
      <c r="D481" t="s">
        <v>21</v>
      </c>
      <c r="E481" s="71" t="s">
        <v>163</v>
      </c>
      <c r="F481" s="71" t="s">
        <v>72</v>
      </c>
      <c r="G481" t="s">
        <v>304</v>
      </c>
      <c r="H481" t="s">
        <v>219</v>
      </c>
      <c r="I481" cm="1">
        <f t="array" ref="I481">_xlfn.XLOOKUP(1,('Clean Data'!$A$1:$A$1893='Core data'!A481)*('Clean Data'!$D$1:$D$1893='Core data'!D481),'Clean Data'!$E$1:$E$1893,,0)</f>
        <v>0</v>
      </c>
    </row>
    <row r="482" spans="1:9" hidden="1">
      <c r="A482">
        <v>12</v>
      </c>
      <c r="B482" t="s">
        <v>176</v>
      </c>
      <c r="C482" t="s">
        <v>72</v>
      </c>
      <c r="D482" t="s">
        <v>21</v>
      </c>
      <c r="E482" t="s">
        <v>162</v>
      </c>
      <c r="F482" t="s">
        <v>72</v>
      </c>
      <c r="G482" t="s">
        <v>72</v>
      </c>
      <c r="H482" t="s">
        <v>21</v>
      </c>
      <c r="I482" cm="1">
        <f t="array" ref="I482">_xlfn.XLOOKUP(1,('Clean Data'!$A$1:$A$1893='Core data'!A482)*('Clean Data'!$D$1:$D$1893='Core data'!D482),'Clean Data'!$E$1:$E$1893,,0)</f>
        <v>0</v>
      </c>
    </row>
    <row r="483" spans="1:9" hidden="1">
      <c r="A483">
        <v>12</v>
      </c>
      <c r="B483" t="s">
        <v>176</v>
      </c>
      <c r="C483" t="s">
        <v>72</v>
      </c>
      <c r="D483" t="s">
        <v>21</v>
      </c>
      <c r="E483" s="70" t="s">
        <v>164</v>
      </c>
      <c r="F483" s="70" t="s">
        <v>72</v>
      </c>
      <c r="G483" t="s">
        <v>305</v>
      </c>
      <c r="H483" t="s">
        <v>220</v>
      </c>
      <c r="I483" cm="1">
        <f t="array" ref="I483">_xlfn.XLOOKUP(1,('Clean Data'!$A$1:$A$1893='Core data'!A483)*('Clean Data'!$D$1:$D$1893='Core data'!D483),'Clean Data'!$E$1:$E$1893,,0)</f>
        <v>0</v>
      </c>
    </row>
    <row r="484" spans="1:9" hidden="1">
      <c r="A484">
        <v>12</v>
      </c>
      <c r="B484" t="s">
        <v>176</v>
      </c>
      <c r="C484" t="s">
        <v>72</v>
      </c>
      <c r="D484" t="s">
        <v>21</v>
      </c>
      <c r="E484" s="71" t="s">
        <v>163</v>
      </c>
      <c r="F484" s="71" t="s">
        <v>72</v>
      </c>
      <c r="G484" t="s">
        <v>304</v>
      </c>
      <c r="H484" t="s">
        <v>219</v>
      </c>
      <c r="I484" cm="1">
        <f t="array" ref="I484">_xlfn.XLOOKUP(1,('Clean Data'!$A$1:$A$1893='Core data'!A484)*('Clean Data'!$D$1:$D$1893='Core data'!D484),'Clean Data'!$E$1:$E$1893,,0)</f>
        <v>0</v>
      </c>
    </row>
    <row r="485" spans="1:9" hidden="1">
      <c r="A485">
        <v>13</v>
      </c>
      <c r="B485" t="s">
        <v>177</v>
      </c>
      <c r="C485" t="s">
        <v>72</v>
      </c>
      <c r="D485" t="s">
        <v>21</v>
      </c>
      <c r="E485" t="s">
        <v>162</v>
      </c>
      <c r="F485" t="s">
        <v>72</v>
      </c>
      <c r="G485" t="s">
        <v>72</v>
      </c>
      <c r="H485" t="s">
        <v>21</v>
      </c>
      <c r="I485" cm="1">
        <f t="array" ref="I485">_xlfn.XLOOKUP(1,('Clean Data'!$A$1:$A$1893='Core data'!A485)*('Clean Data'!$D$1:$D$1893='Core data'!D485),'Clean Data'!$E$1:$E$1893,,0)</f>
        <v>0</v>
      </c>
    </row>
    <row r="486" spans="1:9" hidden="1">
      <c r="A486">
        <v>13</v>
      </c>
      <c r="B486" t="s">
        <v>177</v>
      </c>
      <c r="C486" t="s">
        <v>72</v>
      </c>
      <c r="D486" t="s">
        <v>21</v>
      </c>
      <c r="E486" s="70" t="s">
        <v>164</v>
      </c>
      <c r="F486" s="70" t="s">
        <v>72</v>
      </c>
      <c r="G486" t="s">
        <v>305</v>
      </c>
      <c r="H486" t="s">
        <v>220</v>
      </c>
      <c r="I486" cm="1">
        <f t="array" ref="I486">_xlfn.XLOOKUP(1,('Clean Data'!$A$1:$A$1893='Core data'!A486)*('Clean Data'!$D$1:$D$1893='Core data'!D486),'Clean Data'!$E$1:$E$1893,,0)</f>
        <v>0</v>
      </c>
    </row>
    <row r="487" spans="1:9" hidden="1">
      <c r="A487">
        <v>13</v>
      </c>
      <c r="B487" t="s">
        <v>177</v>
      </c>
      <c r="C487" t="s">
        <v>72</v>
      </c>
      <c r="D487" t="s">
        <v>21</v>
      </c>
      <c r="E487" s="71" t="s">
        <v>163</v>
      </c>
      <c r="F487" s="71" t="s">
        <v>72</v>
      </c>
      <c r="G487" t="s">
        <v>304</v>
      </c>
      <c r="H487" t="s">
        <v>219</v>
      </c>
      <c r="I487" cm="1">
        <f t="array" ref="I487">_xlfn.XLOOKUP(1,('Clean Data'!$A$1:$A$1893='Core data'!A487)*('Clean Data'!$D$1:$D$1893='Core data'!D487),'Clean Data'!$E$1:$E$1893,,0)</f>
        <v>0</v>
      </c>
    </row>
    <row r="488" spans="1:9" hidden="1">
      <c r="A488">
        <v>14</v>
      </c>
      <c r="B488" t="s">
        <v>178</v>
      </c>
      <c r="C488" t="s">
        <v>72</v>
      </c>
      <c r="D488" t="s">
        <v>21</v>
      </c>
      <c r="E488" t="s">
        <v>162</v>
      </c>
      <c r="F488" t="s">
        <v>72</v>
      </c>
      <c r="G488" t="s">
        <v>72</v>
      </c>
      <c r="H488" t="s">
        <v>21</v>
      </c>
      <c r="I488" cm="1">
        <f t="array" ref="I488">_xlfn.XLOOKUP(1,('Clean Data'!$A$1:$A$1893='Core data'!A488)*('Clean Data'!$D$1:$D$1893='Core data'!D488),'Clean Data'!$E$1:$E$1893,,0)</f>
        <v>0</v>
      </c>
    </row>
    <row r="489" spans="1:9" hidden="1">
      <c r="A489">
        <v>14</v>
      </c>
      <c r="B489" t="s">
        <v>178</v>
      </c>
      <c r="C489" t="s">
        <v>72</v>
      </c>
      <c r="D489" t="s">
        <v>21</v>
      </c>
      <c r="E489" s="70" t="s">
        <v>164</v>
      </c>
      <c r="F489" s="70" t="s">
        <v>72</v>
      </c>
      <c r="G489" t="s">
        <v>305</v>
      </c>
      <c r="H489" t="s">
        <v>220</v>
      </c>
      <c r="I489" cm="1">
        <f t="array" ref="I489">_xlfn.XLOOKUP(1,('Clean Data'!$A$1:$A$1893='Core data'!A489)*('Clean Data'!$D$1:$D$1893='Core data'!D489),'Clean Data'!$E$1:$E$1893,,0)</f>
        <v>0</v>
      </c>
    </row>
    <row r="490" spans="1:9" hidden="1">
      <c r="A490">
        <v>14</v>
      </c>
      <c r="B490" t="s">
        <v>178</v>
      </c>
      <c r="C490" t="s">
        <v>72</v>
      </c>
      <c r="D490" t="s">
        <v>21</v>
      </c>
      <c r="E490" s="71" t="s">
        <v>163</v>
      </c>
      <c r="F490" s="71" t="s">
        <v>72</v>
      </c>
      <c r="G490" t="s">
        <v>304</v>
      </c>
      <c r="H490" t="s">
        <v>219</v>
      </c>
      <c r="I490" cm="1">
        <f t="array" ref="I490">_xlfn.XLOOKUP(1,('Clean Data'!$A$1:$A$1893='Core data'!A490)*('Clean Data'!$D$1:$D$1893='Core data'!D490),'Clean Data'!$E$1:$E$1893,,0)</f>
        <v>0</v>
      </c>
    </row>
    <row r="491" spans="1:9" hidden="1">
      <c r="A491">
        <v>15</v>
      </c>
      <c r="B491" t="s">
        <v>179</v>
      </c>
      <c r="C491" t="s">
        <v>72</v>
      </c>
      <c r="D491" t="s">
        <v>21</v>
      </c>
      <c r="E491" t="s">
        <v>162</v>
      </c>
      <c r="F491" t="s">
        <v>72</v>
      </c>
      <c r="G491" t="s">
        <v>72</v>
      </c>
      <c r="H491" t="s">
        <v>21</v>
      </c>
      <c r="I491" cm="1">
        <f t="array" ref="I491">_xlfn.XLOOKUP(1,('Clean Data'!$A$1:$A$1893='Core data'!A491)*('Clean Data'!$D$1:$D$1893='Core data'!D491),'Clean Data'!$E$1:$E$1893,,0)</f>
        <v>0</v>
      </c>
    </row>
    <row r="492" spans="1:9" hidden="1">
      <c r="A492">
        <v>15</v>
      </c>
      <c r="B492" t="s">
        <v>179</v>
      </c>
      <c r="C492" t="s">
        <v>72</v>
      </c>
      <c r="D492" t="s">
        <v>21</v>
      </c>
      <c r="E492" s="70" t="s">
        <v>164</v>
      </c>
      <c r="F492" s="70" t="s">
        <v>72</v>
      </c>
      <c r="G492" t="s">
        <v>305</v>
      </c>
      <c r="H492" t="s">
        <v>220</v>
      </c>
      <c r="I492" cm="1">
        <f t="array" ref="I492">_xlfn.XLOOKUP(1,('Clean Data'!$A$1:$A$1893='Core data'!A492)*('Clean Data'!$D$1:$D$1893='Core data'!D492),'Clean Data'!$E$1:$E$1893,,0)</f>
        <v>0</v>
      </c>
    </row>
    <row r="493" spans="1:9" hidden="1">
      <c r="A493">
        <v>15</v>
      </c>
      <c r="B493" t="s">
        <v>179</v>
      </c>
      <c r="C493" t="s">
        <v>72</v>
      </c>
      <c r="D493" t="s">
        <v>21</v>
      </c>
      <c r="E493" s="71" t="s">
        <v>163</v>
      </c>
      <c r="F493" s="71" t="s">
        <v>72</v>
      </c>
      <c r="G493" t="s">
        <v>304</v>
      </c>
      <c r="H493" t="s">
        <v>219</v>
      </c>
      <c r="I493" cm="1">
        <f t="array" ref="I493">_xlfn.XLOOKUP(1,('Clean Data'!$A$1:$A$1893='Core data'!A493)*('Clean Data'!$D$1:$D$1893='Core data'!D493),'Clean Data'!$E$1:$E$1893,,0)</f>
        <v>0</v>
      </c>
    </row>
    <row r="494" spans="1:9" hidden="1">
      <c r="A494">
        <v>16</v>
      </c>
      <c r="B494" t="s">
        <v>180</v>
      </c>
      <c r="C494" t="s">
        <v>72</v>
      </c>
      <c r="D494" t="s">
        <v>21</v>
      </c>
      <c r="E494" t="s">
        <v>162</v>
      </c>
      <c r="F494" t="s">
        <v>72</v>
      </c>
      <c r="G494" t="s">
        <v>72</v>
      </c>
      <c r="H494" t="s">
        <v>21</v>
      </c>
      <c r="I494" cm="1">
        <f t="array" ref="I494">_xlfn.XLOOKUP(1,('Clean Data'!$A$1:$A$1893='Core data'!A494)*('Clean Data'!$D$1:$D$1893='Core data'!D494),'Clean Data'!$E$1:$E$1893,,0)</f>
        <v>0</v>
      </c>
    </row>
    <row r="495" spans="1:9" hidden="1">
      <c r="A495">
        <v>16</v>
      </c>
      <c r="B495" t="s">
        <v>180</v>
      </c>
      <c r="C495" t="s">
        <v>72</v>
      </c>
      <c r="D495" t="s">
        <v>21</v>
      </c>
      <c r="E495" s="70" t="s">
        <v>164</v>
      </c>
      <c r="F495" s="70" t="s">
        <v>72</v>
      </c>
      <c r="G495" t="s">
        <v>305</v>
      </c>
      <c r="H495" t="s">
        <v>220</v>
      </c>
      <c r="I495" cm="1">
        <f t="array" ref="I495">_xlfn.XLOOKUP(1,('Clean Data'!$A$1:$A$1893='Core data'!A495)*('Clean Data'!$D$1:$D$1893='Core data'!D495),'Clean Data'!$E$1:$E$1893,,0)</f>
        <v>0</v>
      </c>
    </row>
    <row r="496" spans="1:9" hidden="1">
      <c r="A496">
        <v>16</v>
      </c>
      <c r="B496" t="s">
        <v>180</v>
      </c>
      <c r="C496" t="s">
        <v>72</v>
      </c>
      <c r="D496" t="s">
        <v>21</v>
      </c>
      <c r="E496" s="71" t="s">
        <v>163</v>
      </c>
      <c r="F496" s="71" t="s">
        <v>72</v>
      </c>
      <c r="G496" t="s">
        <v>304</v>
      </c>
      <c r="H496" t="s">
        <v>219</v>
      </c>
      <c r="I496" cm="1">
        <f t="array" ref="I496">_xlfn.XLOOKUP(1,('Clean Data'!$A$1:$A$1893='Core data'!A496)*('Clean Data'!$D$1:$D$1893='Core data'!D496),'Clean Data'!$E$1:$E$1893,,0)</f>
        <v>0</v>
      </c>
    </row>
    <row r="497" spans="1:9" hidden="1">
      <c r="A497">
        <v>1</v>
      </c>
      <c r="B497" t="s">
        <v>166</v>
      </c>
      <c r="C497" t="s">
        <v>453</v>
      </c>
      <c r="D497" t="s">
        <v>27</v>
      </c>
      <c r="E497" s="71" t="s">
        <v>163</v>
      </c>
      <c r="F497" t="s">
        <v>52</v>
      </c>
      <c r="G497" t="s">
        <v>265</v>
      </c>
      <c r="H497" t="s">
        <v>227</v>
      </c>
      <c r="I497" cm="1">
        <f t="array" ref="I497">_xlfn.XLOOKUP(1,('Clean Data'!$A$1:$A$1893='Core data'!A497)*('Clean Data'!$D$1:$D$1893='Core data'!D497),'Clean Data'!$E$1:$E$1893,,0)</f>
        <v>0</v>
      </c>
    </row>
    <row r="498" spans="1:9" hidden="1">
      <c r="A498">
        <v>1</v>
      </c>
      <c r="B498" t="s">
        <v>166</v>
      </c>
      <c r="C498" t="s">
        <v>453</v>
      </c>
      <c r="D498" t="s">
        <v>27</v>
      </c>
      <c r="E498" t="s">
        <v>162</v>
      </c>
      <c r="F498" t="s">
        <v>52</v>
      </c>
      <c r="G498" t="s">
        <v>52</v>
      </c>
      <c r="H498" t="s">
        <v>27</v>
      </c>
      <c r="I498" cm="1">
        <f t="array" ref="I498">_xlfn.XLOOKUP(1,('Clean Data'!$A$1:$A$1893='Core data'!A498)*('Clean Data'!$D$1:$D$1893='Core data'!D498),'Clean Data'!$E$1:$E$1893,,0)</f>
        <v>0</v>
      </c>
    </row>
    <row r="499" spans="1:9" hidden="1">
      <c r="A499">
        <v>1</v>
      </c>
      <c r="B499" t="s">
        <v>166</v>
      </c>
      <c r="C499" t="s">
        <v>453</v>
      </c>
      <c r="D499" t="s">
        <v>27</v>
      </c>
      <c r="E499" s="70" t="s">
        <v>164</v>
      </c>
      <c r="F499" t="s">
        <v>52</v>
      </c>
      <c r="G499" t="s">
        <v>266</v>
      </c>
      <c r="H499" t="s">
        <v>228</v>
      </c>
      <c r="I499" cm="1">
        <f t="array" ref="I499">_xlfn.XLOOKUP(1,('Clean Data'!$A$1:$A$1893='Core data'!A499)*('Clean Data'!$D$1:$D$1893='Core data'!D499),'Clean Data'!$E$1:$E$1893,,0)</f>
        <v>0</v>
      </c>
    </row>
    <row r="500" spans="1:9" hidden="1">
      <c r="A500">
        <v>2</v>
      </c>
      <c r="B500" t="s">
        <v>167</v>
      </c>
      <c r="C500" t="s">
        <v>453</v>
      </c>
      <c r="D500" t="s">
        <v>27</v>
      </c>
      <c r="E500" s="71" t="s">
        <v>163</v>
      </c>
      <c r="F500" t="s">
        <v>52</v>
      </c>
      <c r="G500" t="s">
        <v>265</v>
      </c>
      <c r="H500" t="s">
        <v>227</v>
      </c>
      <c r="I500" cm="1">
        <f t="array" ref="I500">_xlfn.XLOOKUP(1,('Clean Data'!$A$1:$A$1893='Core data'!A500)*('Clean Data'!$D$1:$D$1893='Core data'!D500),'Clean Data'!$E$1:$E$1893,,0)</f>
        <v>1</v>
      </c>
    </row>
    <row r="501" spans="1:9" hidden="1">
      <c r="A501">
        <v>2</v>
      </c>
      <c r="B501" t="s">
        <v>167</v>
      </c>
      <c r="C501" t="s">
        <v>453</v>
      </c>
      <c r="D501" t="s">
        <v>27</v>
      </c>
      <c r="E501" t="s">
        <v>162</v>
      </c>
      <c r="F501" t="s">
        <v>52</v>
      </c>
      <c r="G501" t="s">
        <v>52</v>
      </c>
      <c r="H501" t="s">
        <v>27</v>
      </c>
      <c r="I501" cm="1">
        <f t="array" ref="I501">_xlfn.XLOOKUP(1,('Clean Data'!$A$1:$A$1893='Core data'!A501)*('Clean Data'!$D$1:$D$1893='Core data'!D501),'Clean Data'!$E$1:$E$1893,,0)</f>
        <v>1</v>
      </c>
    </row>
    <row r="502" spans="1:9" hidden="1">
      <c r="A502">
        <v>2</v>
      </c>
      <c r="B502" t="s">
        <v>167</v>
      </c>
      <c r="C502" t="s">
        <v>453</v>
      </c>
      <c r="D502" t="s">
        <v>27</v>
      </c>
      <c r="E502" s="70" t="s">
        <v>164</v>
      </c>
      <c r="F502" t="s">
        <v>52</v>
      </c>
      <c r="G502" t="s">
        <v>266</v>
      </c>
      <c r="H502" t="s">
        <v>228</v>
      </c>
      <c r="I502" cm="1">
        <f t="array" ref="I502">_xlfn.XLOOKUP(1,('Clean Data'!$A$1:$A$1893='Core data'!A502)*('Clean Data'!$D$1:$D$1893='Core data'!D502),'Clean Data'!$E$1:$E$1893,,0)</f>
        <v>1</v>
      </c>
    </row>
    <row r="503" spans="1:9" hidden="1">
      <c r="A503">
        <v>4</v>
      </c>
      <c r="B503" t="s">
        <v>444</v>
      </c>
      <c r="C503" t="s">
        <v>453</v>
      </c>
      <c r="D503" t="s">
        <v>27</v>
      </c>
      <c r="E503" s="71" t="s">
        <v>163</v>
      </c>
      <c r="F503" t="s">
        <v>52</v>
      </c>
      <c r="G503" t="s">
        <v>265</v>
      </c>
      <c r="H503" t="s">
        <v>227</v>
      </c>
      <c r="I503" cm="1">
        <f t="array" ref="I503">_xlfn.XLOOKUP(1,('Clean Data'!$A$1:$A$1893='Core data'!A503)*('Clean Data'!$D$1:$D$1893='Core data'!D503),'Clean Data'!$E$1:$E$1893,,0)</f>
        <v>1</v>
      </c>
    </row>
    <row r="504" spans="1:9" hidden="1">
      <c r="A504">
        <v>4</v>
      </c>
      <c r="B504" t="s">
        <v>444</v>
      </c>
      <c r="C504" t="s">
        <v>453</v>
      </c>
      <c r="D504" t="s">
        <v>27</v>
      </c>
      <c r="E504" t="s">
        <v>162</v>
      </c>
      <c r="F504" t="s">
        <v>52</v>
      </c>
      <c r="G504" t="s">
        <v>52</v>
      </c>
      <c r="H504" t="s">
        <v>27</v>
      </c>
      <c r="I504" cm="1">
        <f t="array" ref="I504">_xlfn.XLOOKUP(1,('Clean Data'!$A$1:$A$1893='Core data'!A504)*('Clean Data'!$D$1:$D$1893='Core data'!D504),'Clean Data'!$E$1:$E$1893,,0)</f>
        <v>1</v>
      </c>
    </row>
    <row r="505" spans="1:9" hidden="1">
      <c r="A505">
        <v>4</v>
      </c>
      <c r="B505" t="s">
        <v>444</v>
      </c>
      <c r="C505" t="s">
        <v>453</v>
      </c>
      <c r="D505" t="s">
        <v>27</v>
      </c>
      <c r="E505" s="70" t="s">
        <v>164</v>
      </c>
      <c r="F505" t="s">
        <v>52</v>
      </c>
      <c r="G505" t="s">
        <v>266</v>
      </c>
      <c r="H505" t="s">
        <v>228</v>
      </c>
      <c r="I505" cm="1">
        <f t="array" ref="I505">_xlfn.XLOOKUP(1,('Clean Data'!$A$1:$A$1893='Core data'!A505)*('Clean Data'!$D$1:$D$1893='Core data'!D505),'Clean Data'!$E$1:$E$1893,,0)</f>
        <v>1</v>
      </c>
    </row>
    <row r="506" spans="1:9" hidden="1">
      <c r="A506">
        <v>5</v>
      </c>
      <c r="B506" t="s">
        <v>169</v>
      </c>
      <c r="C506" t="s">
        <v>453</v>
      </c>
      <c r="D506" t="s">
        <v>27</v>
      </c>
      <c r="E506" s="71" t="s">
        <v>163</v>
      </c>
      <c r="F506" t="s">
        <v>52</v>
      </c>
      <c r="G506" t="s">
        <v>265</v>
      </c>
      <c r="H506" t="s">
        <v>227</v>
      </c>
      <c r="I506" cm="1">
        <f t="array" ref="I506">_xlfn.XLOOKUP(1,('Clean Data'!$A$1:$A$1893='Core data'!A506)*('Clean Data'!$D$1:$D$1893='Core data'!D506),'Clean Data'!$E$1:$E$1893,,0)</f>
        <v>1</v>
      </c>
    </row>
    <row r="507" spans="1:9" hidden="1">
      <c r="A507">
        <v>5</v>
      </c>
      <c r="B507" t="s">
        <v>169</v>
      </c>
      <c r="C507" t="s">
        <v>453</v>
      </c>
      <c r="D507" t="s">
        <v>27</v>
      </c>
      <c r="E507" t="s">
        <v>162</v>
      </c>
      <c r="F507" t="s">
        <v>52</v>
      </c>
      <c r="G507" t="s">
        <v>52</v>
      </c>
      <c r="H507" t="s">
        <v>27</v>
      </c>
      <c r="I507" cm="1">
        <f t="array" ref="I507">_xlfn.XLOOKUP(1,('Clean Data'!$A$1:$A$1893='Core data'!A507)*('Clean Data'!$D$1:$D$1893='Core data'!D507),'Clean Data'!$E$1:$E$1893,,0)</f>
        <v>1</v>
      </c>
    </row>
    <row r="508" spans="1:9" hidden="1">
      <c r="A508">
        <v>5</v>
      </c>
      <c r="B508" t="s">
        <v>169</v>
      </c>
      <c r="C508" t="s">
        <v>453</v>
      </c>
      <c r="D508" t="s">
        <v>27</v>
      </c>
      <c r="E508" s="70" t="s">
        <v>164</v>
      </c>
      <c r="F508" t="s">
        <v>52</v>
      </c>
      <c r="G508" t="s">
        <v>266</v>
      </c>
      <c r="H508" t="s">
        <v>228</v>
      </c>
      <c r="I508" cm="1">
        <f t="array" ref="I508">_xlfn.XLOOKUP(1,('Clean Data'!$A$1:$A$1893='Core data'!A508)*('Clean Data'!$D$1:$D$1893='Core data'!D508),'Clean Data'!$E$1:$E$1893,,0)</f>
        <v>1</v>
      </c>
    </row>
    <row r="509" spans="1:9" hidden="1">
      <c r="A509">
        <v>6</v>
      </c>
      <c r="B509" t="s">
        <v>170</v>
      </c>
      <c r="C509" t="s">
        <v>453</v>
      </c>
      <c r="D509" t="s">
        <v>27</v>
      </c>
      <c r="E509" s="71" t="s">
        <v>163</v>
      </c>
      <c r="F509" t="s">
        <v>52</v>
      </c>
      <c r="G509" t="s">
        <v>265</v>
      </c>
      <c r="H509" t="s">
        <v>227</v>
      </c>
      <c r="I509" cm="1">
        <f t="array" ref="I509">_xlfn.XLOOKUP(1,('Clean Data'!$A$1:$A$1893='Core data'!A509)*('Clean Data'!$D$1:$D$1893='Core data'!D509),'Clean Data'!$E$1:$E$1893,,0)</f>
        <v>1</v>
      </c>
    </row>
    <row r="510" spans="1:9" hidden="1">
      <c r="A510">
        <v>6</v>
      </c>
      <c r="B510" t="s">
        <v>170</v>
      </c>
      <c r="C510" t="s">
        <v>453</v>
      </c>
      <c r="D510" t="s">
        <v>27</v>
      </c>
      <c r="E510" t="s">
        <v>162</v>
      </c>
      <c r="F510" t="s">
        <v>52</v>
      </c>
      <c r="G510" t="s">
        <v>52</v>
      </c>
      <c r="H510" t="s">
        <v>27</v>
      </c>
      <c r="I510" cm="1">
        <f t="array" ref="I510">_xlfn.XLOOKUP(1,('Clean Data'!$A$1:$A$1893='Core data'!A510)*('Clean Data'!$D$1:$D$1893='Core data'!D510),'Clean Data'!$E$1:$E$1893,,0)</f>
        <v>1</v>
      </c>
    </row>
    <row r="511" spans="1:9" hidden="1">
      <c r="A511">
        <v>6</v>
      </c>
      <c r="B511" t="s">
        <v>170</v>
      </c>
      <c r="C511" t="s">
        <v>453</v>
      </c>
      <c r="D511" t="s">
        <v>27</v>
      </c>
      <c r="E511" s="70" t="s">
        <v>164</v>
      </c>
      <c r="F511" t="s">
        <v>52</v>
      </c>
      <c r="G511" t="s">
        <v>266</v>
      </c>
      <c r="H511" t="s">
        <v>228</v>
      </c>
      <c r="I511" cm="1">
        <f t="array" ref="I511">_xlfn.XLOOKUP(1,('Clean Data'!$A$1:$A$1893='Core data'!A511)*('Clean Data'!$D$1:$D$1893='Core data'!D511),'Clean Data'!$E$1:$E$1893,,0)</f>
        <v>1</v>
      </c>
    </row>
    <row r="512" spans="1:9" hidden="1">
      <c r="A512">
        <v>7</v>
      </c>
      <c r="B512" t="s">
        <v>171</v>
      </c>
      <c r="C512" t="s">
        <v>453</v>
      </c>
      <c r="D512" t="s">
        <v>27</v>
      </c>
      <c r="E512" s="71" t="s">
        <v>163</v>
      </c>
      <c r="F512" t="s">
        <v>52</v>
      </c>
      <c r="G512" t="s">
        <v>265</v>
      </c>
      <c r="H512" t="s">
        <v>227</v>
      </c>
      <c r="I512" cm="1">
        <f t="array" ref="I512">_xlfn.XLOOKUP(1,('Clean Data'!$A$1:$A$1893='Core data'!A512)*('Clean Data'!$D$1:$D$1893='Core data'!D512),'Clean Data'!$E$1:$E$1893,,0)</f>
        <v>1</v>
      </c>
    </row>
    <row r="513" spans="1:9" hidden="1">
      <c r="A513">
        <v>7</v>
      </c>
      <c r="B513" t="s">
        <v>171</v>
      </c>
      <c r="C513" t="s">
        <v>453</v>
      </c>
      <c r="D513" t="s">
        <v>27</v>
      </c>
      <c r="E513" t="s">
        <v>162</v>
      </c>
      <c r="F513" t="s">
        <v>52</v>
      </c>
      <c r="G513" t="s">
        <v>52</v>
      </c>
      <c r="H513" t="s">
        <v>27</v>
      </c>
      <c r="I513" cm="1">
        <f t="array" ref="I513">_xlfn.XLOOKUP(1,('Clean Data'!$A$1:$A$1893='Core data'!A513)*('Clean Data'!$D$1:$D$1893='Core data'!D513),'Clean Data'!$E$1:$E$1893,,0)</f>
        <v>1</v>
      </c>
    </row>
    <row r="514" spans="1:9" hidden="1">
      <c r="A514">
        <v>7</v>
      </c>
      <c r="B514" t="s">
        <v>171</v>
      </c>
      <c r="C514" t="s">
        <v>453</v>
      </c>
      <c r="D514" t="s">
        <v>27</v>
      </c>
      <c r="E514" s="70" t="s">
        <v>164</v>
      </c>
      <c r="F514" t="s">
        <v>52</v>
      </c>
      <c r="G514" t="s">
        <v>266</v>
      </c>
      <c r="H514" t="s">
        <v>228</v>
      </c>
      <c r="I514" cm="1">
        <f t="array" ref="I514">_xlfn.XLOOKUP(1,('Clean Data'!$A$1:$A$1893='Core data'!A514)*('Clean Data'!$D$1:$D$1893='Core data'!D514),'Clean Data'!$E$1:$E$1893,,0)</f>
        <v>1</v>
      </c>
    </row>
    <row r="515" spans="1:9" hidden="1">
      <c r="A515">
        <v>8</v>
      </c>
      <c r="B515" t="s">
        <v>172</v>
      </c>
      <c r="C515" t="s">
        <v>453</v>
      </c>
      <c r="D515" t="s">
        <v>27</v>
      </c>
      <c r="E515" s="71" t="s">
        <v>163</v>
      </c>
      <c r="F515" t="s">
        <v>52</v>
      </c>
      <c r="G515" t="s">
        <v>265</v>
      </c>
      <c r="H515" t="s">
        <v>227</v>
      </c>
      <c r="I515" cm="1">
        <f t="array" ref="I515">_xlfn.XLOOKUP(1,('Clean Data'!$A$1:$A$1893='Core data'!A515)*('Clean Data'!$D$1:$D$1893='Core data'!D515),'Clean Data'!$E$1:$E$1893,,0)</f>
        <v>0</v>
      </c>
    </row>
    <row r="516" spans="1:9" hidden="1">
      <c r="A516">
        <v>8</v>
      </c>
      <c r="B516" t="s">
        <v>172</v>
      </c>
      <c r="C516" t="s">
        <v>453</v>
      </c>
      <c r="D516" t="s">
        <v>27</v>
      </c>
      <c r="E516" t="s">
        <v>162</v>
      </c>
      <c r="F516" t="s">
        <v>52</v>
      </c>
      <c r="G516" t="s">
        <v>52</v>
      </c>
      <c r="H516" t="s">
        <v>27</v>
      </c>
      <c r="I516" cm="1">
        <f t="array" ref="I516">_xlfn.XLOOKUP(1,('Clean Data'!$A$1:$A$1893='Core data'!A516)*('Clean Data'!$D$1:$D$1893='Core data'!D516),'Clean Data'!$E$1:$E$1893,,0)</f>
        <v>0</v>
      </c>
    </row>
    <row r="517" spans="1:9" hidden="1">
      <c r="A517">
        <v>8</v>
      </c>
      <c r="B517" t="s">
        <v>172</v>
      </c>
      <c r="C517" t="s">
        <v>453</v>
      </c>
      <c r="D517" t="s">
        <v>27</v>
      </c>
      <c r="E517" s="70" t="s">
        <v>164</v>
      </c>
      <c r="F517" t="s">
        <v>52</v>
      </c>
      <c r="G517" t="s">
        <v>266</v>
      </c>
      <c r="H517" t="s">
        <v>228</v>
      </c>
      <c r="I517" cm="1">
        <f t="array" ref="I517">_xlfn.XLOOKUP(1,('Clean Data'!$A$1:$A$1893='Core data'!A517)*('Clean Data'!$D$1:$D$1893='Core data'!D517),'Clean Data'!$E$1:$E$1893,,0)</f>
        <v>0</v>
      </c>
    </row>
    <row r="518" spans="1:9" hidden="1">
      <c r="A518">
        <v>9</v>
      </c>
      <c r="B518" t="s">
        <v>173</v>
      </c>
      <c r="C518" t="s">
        <v>453</v>
      </c>
      <c r="D518" t="s">
        <v>27</v>
      </c>
      <c r="E518" s="71" t="s">
        <v>163</v>
      </c>
      <c r="F518" t="s">
        <v>52</v>
      </c>
      <c r="G518" t="s">
        <v>265</v>
      </c>
      <c r="H518" t="s">
        <v>227</v>
      </c>
      <c r="I518" cm="1">
        <f t="array" ref="I518">_xlfn.XLOOKUP(1,('Clean Data'!$A$1:$A$1893='Core data'!A518)*('Clean Data'!$D$1:$D$1893='Core data'!D518),'Clean Data'!$E$1:$E$1893,,0)</f>
        <v>1</v>
      </c>
    </row>
    <row r="519" spans="1:9" hidden="1">
      <c r="A519">
        <v>9</v>
      </c>
      <c r="B519" t="s">
        <v>173</v>
      </c>
      <c r="C519" t="s">
        <v>453</v>
      </c>
      <c r="D519" t="s">
        <v>27</v>
      </c>
      <c r="E519" t="s">
        <v>162</v>
      </c>
      <c r="F519" t="s">
        <v>52</v>
      </c>
      <c r="G519" t="s">
        <v>52</v>
      </c>
      <c r="H519" t="s">
        <v>27</v>
      </c>
      <c r="I519" cm="1">
        <f t="array" ref="I519">_xlfn.XLOOKUP(1,('Clean Data'!$A$1:$A$1893='Core data'!A519)*('Clean Data'!$D$1:$D$1893='Core data'!D519),'Clean Data'!$E$1:$E$1893,,0)</f>
        <v>1</v>
      </c>
    </row>
    <row r="520" spans="1:9" hidden="1">
      <c r="A520">
        <v>9</v>
      </c>
      <c r="B520" t="s">
        <v>173</v>
      </c>
      <c r="C520" t="s">
        <v>453</v>
      </c>
      <c r="D520" t="s">
        <v>27</v>
      </c>
      <c r="E520" s="70" t="s">
        <v>164</v>
      </c>
      <c r="F520" t="s">
        <v>52</v>
      </c>
      <c r="G520" t="s">
        <v>266</v>
      </c>
      <c r="H520" t="s">
        <v>228</v>
      </c>
      <c r="I520" cm="1">
        <f t="array" ref="I520">_xlfn.XLOOKUP(1,('Clean Data'!$A$1:$A$1893='Core data'!A520)*('Clean Data'!$D$1:$D$1893='Core data'!D520),'Clean Data'!$E$1:$E$1893,,0)</f>
        <v>1</v>
      </c>
    </row>
    <row r="521" spans="1:9" hidden="1">
      <c r="A521">
        <v>10</v>
      </c>
      <c r="B521" t="s">
        <v>174</v>
      </c>
      <c r="C521" t="s">
        <v>453</v>
      </c>
      <c r="D521" t="s">
        <v>27</v>
      </c>
      <c r="E521" s="71" t="s">
        <v>163</v>
      </c>
      <c r="F521" t="s">
        <v>52</v>
      </c>
      <c r="G521" t="s">
        <v>265</v>
      </c>
      <c r="H521" t="s">
        <v>227</v>
      </c>
      <c r="I521" cm="1">
        <f t="array" ref="I521">_xlfn.XLOOKUP(1,('Clean Data'!$A$1:$A$1893='Core data'!A521)*('Clean Data'!$D$1:$D$1893='Core data'!D521),'Clean Data'!$E$1:$E$1893,,0)</f>
        <v>0</v>
      </c>
    </row>
    <row r="522" spans="1:9" hidden="1">
      <c r="A522">
        <v>10</v>
      </c>
      <c r="B522" t="s">
        <v>174</v>
      </c>
      <c r="C522" t="s">
        <v>453</v>
      </c>
      <c r="D522" t="s">
        <v>27</v>
      </c>
      <c r="E522" t="s">
        <v>162</v>
      </c>
      <c r="F522" t="s">
        <v>52</v>
      </c>
      <c r="G522" t="s">
        <v>52</v>
      </c>
      <c r="H522" t="s">
        <v>27</v>
      </c>
      <c r="I522" cm="1">
        <f t="array" ref="I522">_xlfn.XLOOKUP(1,('Clean Data'!$A$1:$A$1893='Core data'!A522)*('Clean Data'!$D$1:$D$1893='Core data'!D522),'Clean Data'!$E$1:$E$1893,,0)</f>
        <v>0</v>
      </c>
    </row>
    <row r="523" spans="1:9" hidden="1">
      <c r="A523">
        <v>10</v>
      </c>
      <c r="B523" t="s">
        <v>174</v>
      </c>
      <c r="C523" t="s">
        <v>453</v>
      </c>
      <c r="D523" t="s">
        <v>27</v>
      </c>
      <c r="E523" s="70" t="s">
        <v>164</v>
      </c>
      <c r="F523" t="s">
        <v>52</v>
      </c>
      <c r="G523" t="s">
        <v>266</v>
      </c>
      <c r="H523" t="s">
        <v>228</v>
      </c>
      <c r="I523" cm="1">
        <f t="array" ref="I523">_xlfn.XLOOKUP(1,('Clean Data'!$A$1:$A$1893='Core data'!A523)*('Clean Data'!$D$1:$D$1893='Core data'!D523),'Clean Data'!$E$1:$E$1893,,0)</f>
        <v>0</v>
      </c>
    </row>
    <row r="524" spans="1:9" hidden="1">
      <c r="A524">
        <v>11</v>
      </c>
      <c r="B524" t="s">
        <v>175</v>
      </c>
      <c r="C524" t="s">
        <v>453</v>
      </c>
      <c r="D524" t="s">
        <v>27</v>
      </c>
      <c r="E524" s="71" t="s">
        <v>163</v>
      </c>
      <c r="F524" t="s">
        <v>52</v>
      </c>
      <c r="G524" t="s">
        <v>265</v>
      </c>
      <c r="H524" t="s">
        <v>227</v>
      </c>
      <c r="I524" cm="1">
        <f t="array" ref="I524">_xlfn.XLOOKUP(1,('Clean Data'!$A$1:$A$1893='Core data'!A524)*('Clean Data'!$D$1:$D$1893='Core data'!D524),'Clean Data'!$E$1:$E$1893,,0)</f>
        <v>1</v>
      </c>
    </row>
    <row r="525" spans="1:9" hidden="1">
      <c r="A525">
        <v>11</v>
      </c>
      <c r="B525" t="s">
        <v>175</v>
      </c>
      <c r="C525" t="s">
        <v>453</v>
      </c>
      <c r="D525" t="s">
        <v>27</v>
      </c>
      <c r="E525" t="s">
        <v>162</v>
      </c>
      <c r="F525" t="s">
        <v>52</v>
      </c>
      <c r="G525" t="s">
        <v>52</v>
      </c>
      <c r="H525" t="s">
        <v>27</v>
      </c>
      <c r="I525" cm="1">
        <f t="array" ref="I525">_xlfn.XLOOKUP(1,('Clean Data'!$A$1:$A$1893='Core data'!A525)*('Clean Data'!$D$1:$D$1893='Core data'!D525),'Clean Data'!$E$1:$E$1893,,0)</f>
        <v>1</v>
      </c>
    </row>
    <row r="526" spans="1:9" hidden="1">
      <c r="A526">
        <v>11</v>
      </c>
      <c r="B526" t="s">
        <v>175</v>
      </c>
      <c r="C526" t="s">
        <v>453</v>
      </c>
      <c r="D526" t="s">
        <v>27</v>
      </c>
      <c r="E526" s="70" t="s">
        <v>164</v>
      </c>
      <c r="F526" t="s">
        <v>52</v>
      </c>
      <c r="G526" t="s">
        <v>266</v>
      </c>
      <c r="H526" t="s">
        <v>228</v>
      </c>
      <c r="I526" cm="1">
        <f t="array" ref="I526">_xlfn.XLOOKUP(1,('Clean Data'!$A$1:$A$1893='Core data'!A526)*('Clean Data'!$D$1:$D$1893='Core data'!D526),'Clean Data'!$E$1:$E$1893,,0)</f>
        <v>1</v>
      </c>
    </row>
    <row r="527" spans="1:9" hidden="1">
      <c r="A527">
        <v>12</v>
      </c>
      <c r="B527" t="s">
        <v>176</v>
      </c>
      <c r="C527" t="s">
        <v>453</v>
      </c>
      <c r="D527" t="s">
        <v>27</v>
      </c>
      <c r="E527" s="71" t="s">
        <v>163</v>
      </c>
      <c r="F527" t="s">
        <v>52</v>
      </c>
      <c r="G527" t="s">
        <v>265</v>
      </c>
      <c r="H527" t="s">
        <v>227</v>
      </c>
      <c r="I527" cm="1">
        <f t="array" ref="I527">_xlfn.XLOOKUP(1,('Clean Data'!$A$1:$A$1893='Core data'!A527)*('Clean Data'!$D$1:$D$1893='Core data'!D527),'Clean Data'!$E$1:$E$1893,,0)</f>
        <v>0</v>
      </c>
    </row>
    <row r="528" spans="1:9" hidden="1">
      <c r="A528">
        <v>12</v>
      </c>
      <c r="B528" t="s">
        <v>176</v>
      </c>
      <c r="C528" t="s">
        <v>453</v>
      </c>
      <c r="D528" t="s">
        <v>27</v>
      </c>
      <c r="E528" t="s">
        <v>162</v>
      </c>
      <c r="F528" t="s">
        <v>52</v>
      </c>
      <c r="G528" t="s">
        <v>52</v>
      </c>
      <c r="H528" t="s">
        <v>27</v>
      </c>
      <c r="I528" cm="1">
        <f t="array" ref="I528">_xlfn.XLOOKUP(1,('Clean Data'!$A$1:$A$1893='Core data'!A528)*('Clean Data'!$D$1:$D$1893='Core data'!D528),'Clean Data'!$E$1:$E$1893,,0)</f>
        <v>0</v>
      </c>
    </row>
    <row r="529" spans="1:9" hidden="1">
      <c r="A529">
        <v>12</v>
      </c>
      <c r="B529" t="s">
        <v>176</v>
      </c>
      <c r="C529" t="s">
        <v>453</v>
      </c>
      <c r="D529" t="s">
        <v>27</v>
      </c>
      <c r="E529" s="70" t="s">
        <v>164</v>
      </c>
      <c r="F529" t="s">
        <v>52</v>
      </c>
      <c r="G529" t="s">
        <v>266</v>
      </c>
      <c r="H529" t="s">
        <v>228</v>
      </c>
      <c r="I529" cm="1">
        <f t="array" ref="I529">_xlfn.XLOOKUP(1,('Clean Data'!$A$1:$A$1893='Core data'!A529)*('Clean Data'!$D$1:$D$1893='Core data'!D529),'Clean Data'!$E$1:$E$1893,,0)</f>
        <v>0</v>
      </c>
    </row>
    <row r="530" spans="1:9" hidden="1">
      <c r="A530">
        <v>13</v>
      </c>
      <c r="B530" t="s">
        <v>177</v>
      </c>
      <c r="C530" t="s">
        <v>453</v>
      </c>
      <c r="D530" t="s">
        <v>27</v>
      </c>
      <c r="E530" s="71" t="s">
        <v>163</v>
      </c>
      <c r="F530" t="s">
        <v>52</v>
      </c>
      <c r="G530" t="s">
        <v>265</v>
      </c>
      <c r="H530" t="s">
        <v>227</v>
      </c>
      <c r="I530" cm="1">
        <f t="array" ref="I530">_xlfn.XLOOKUP(1,('Clean Data'!$A$1:$A$1893='Core data'!A530)*('Clean Data'!$D$1:$D$1893='Core data'!D530),'Clean Data'!$E$1:$E$1893,,0)</f>
        <v>1</v>
      </c>
    </row>
    <row r="531" spans="1:9" hidden="1">
      <c r="A531">
        <v>13</v>
      </c>
      <c r="B531" t="s">
        <v>177</v>
      </c>
      <c r="C531" t="s">
        <v>453</v>
      </c>
      <c r="D531" t="s">
        <v>27</v>
      </c>
      <c r="E531" t="s">
        <v>162</v>
      </c>
      <c r="F531" t="s">
        <v>52</v>
      </c>
      <c r="G531" t="s">
        <v>52</v>
      </c>
      <c r="H531" t="s">
        <v>27</v>
      </c>
      <c r="I531" cm="1">
        <f t="array" ref="I531">_xlfn.XLOOKUP(1,('Clean Data'!$A$1:$A$1893='Core data'!A531)*('Clean Data'!$D$1:$D$1893='Core data'!D531),'Clean Data'!$E$1:$E$1893,,0)</f>
        <v>1</v>
      </c>
    </row>
    <row r="532" spans="1:9" hidden="1">
      <c r="A532">
        <v>13</v>
      </c>
      <c r="B532" t="s">
        <v>177</v>
      </c>
      <c r="C532" t="s">
        <v>453</v>
      </c>
      <c r="D532" t="s">
        <v>27</v>
      </c>
      <c r="E532" s="70" t="s">
        <v>164</v>
      </c>
      <c r="F532" t="s">
        <v>52</v>
      </c>
      <c r="G532" t="s">
        <v>266</v>
      </c>
      <c r="H532" t="s">
        <v>228</v>
      </c>
      <c r="I532" cm="1">
        <f t="array" ref="I532">_xlfn.XLOOKUP(1,('Clean Data'!$A$1:$A$1893='Core data'!A532)*('Clean Data'!$D$1:$D$1893='Core data'!D532),'Clean Data'!$E$1:$E$1893,,0)</f>
        <v>1</v>
      </c>
    </row>
    <row r="533" spans="1:9" hidden="1">
      <c r="A533">
        <v>14</v>
      </c>
      <c r="B533" t="s">
        <v>178</v>
      </c>
      <c r="C533" t="s">
        <v>453</v>
      </c>
      <c r="D533" t="s">
        <v>27</v>
      </c>
      <c r="E533" s="71" t="s">
        <v>163</v>
      </c>
      <c r="F533" t="s">
        <v>52</v>
      </c>
      <c r="G533" t="s">
        <v>265</v>
      </c>
      <c r="H533" t="s">
        <v>227</v>
      </c>
      <c r="I533" cm="1">
        <f t="array" ref="I533">_xlfn.XLOOKUP(1,('Clean Data'!$A$1:$A$1893='Core data'!A533)*('Clean Data'!$D$1:$D$1893='Core data'!D533),'Clean Data'!$E$1:$E$1893,,0)</f>
        <v>0</v>
      </c>
    </row>
    <row r="534" spans="1:9" hidden="1">
      <c r="A534">
        <v>14</v>
      </c>
      <c r="B534" t="s">
        <v>178</v>
      </c>
      <c r="C534" t="s">
        <v>453</v>
      </c>
      <c r="D534" t="s">
        <v>27</v>
      </c>
      <c r="E534" t="s">
        <v>162</v>
      </c>
      <c r="F534" t="s">
        <v>52</v>
      </c>
      <c r="G534" t="s">
        <v>52</v>
      </c>
      <c r="H534" t="s">
        <v>27</v>
      </c>
      <c r="I534" cm="1">
        <f t="array" ref="I534">_xlfn.XLOOKUP(1,('Clean Data'!$A$1:$A$1893='Core data'!A534)*('Clean Data'!$D$1:$D$1893='Core data'!D534),'Clean Data'!$E$1:$E$1893,,0)</f>
        <v>0</v>
      </c>
    </row>
    <row r="535" spans="1:9" hidden="1">
      <c r="A535">
        <v>14</v>
      </c>
      <c r="B535" t="s">
        <v>178</v>
      </c>
      <c r="C535" t="s">
        <v>453</v>
      </c>
      <c r="D535" t="s">
        <v>27</v>
      </c>
      <c r="E535" s="70" t="s">
        <v>164</v>
      </c>
      <c r="F535" t="s">
        <v>52</v>
      </c>
      <c r="G535" t="s">
        <v>266</v>
      </c>
      <c r="H535" t="s">
        <v>228</v>
      </c>
      <c r="I535" cm="1">
        <f t="array" ref="I535">_xlfn.XLOOKUP(1,('Clean Data'!$A$1:$A$1893='Core data'!A535)*('Clean Data'!$D$1:$D$1893='Core data'!D535),'Clean Data'!$E$1:$E$1893,,0)</f>
        <v>0</v>
      </c>
    </row>
    <row r="536" spans="1:9" hidden="1">
      <c r="A536">
        <v>15</v>
      </c>
      <c r="B536" t="s">
        <v>179</v>
      </c>
      <c r="C536" t="s">
        <v>453</v>
      </c>
      <c r="D536" t="s">
        <v>27</v>
      </c>
      <c r="E536" s="71" t="s">
        <v>163</v>
      </c>
      <c r="F536" t="s">
        <v>52</v>
      </c>
      <c r="G536" t="s">
        <v>265</v>
      </c>
      <c r="H536" t="s">
        <v>227</v>
      </c>
      <c r="I536" cm="1">
        <f t="array" ref="I536">_xlfn.XLOOKUP(1,('Clean Data'!$A$1:$A$1893='Core data'!A536)*('Clean Data'!$D$1:$D$1893='Core data'!D536),'Clean Data'!$E$1:$E$1893,,0)</f>
        <v>1</v>
      </c>
    </row>
    <row r="537" spans="1:9" hidden="1">
      <c r="A537">
        <v>15</v>
      </c>
      <c r="B537" t="s">
        <v>179</v>
      </c>
      <c r="C537" t="s">
        <v>453</v>
      </c>
      <c r="D537" t="s">
        <v>27</v>
      </c>
      <c r="E537" t="s">
        <v>162</v>
      </c>
      <c r="F537" t="s">
        <v>52</v>
      </c>
      <c r="G537" t="s">
        <v>52</v>
      </c>
      <c r="H537" t="s">
        <v>27</v>
      </c>
      <c r="I537" cm="1">
        <f t="array" ref="I537">_xlfn.XLOOKUP(1,('Clean Data'!$A$1:$A$1893='Core data'!A537)*('Clean Data'!$D$1:$D$1893='Core data'!D537),'Clean Data'!$E$1:$E$1893,,0)</f>
        <v>1</v>
      </c>
    </row>
    <row r="538" spans="1:9" hidden="1">
      <c r="A538">
        <v>15</v>
      </c>
      <c r="B538" t="s">
        <v>179</v>
      </c>
      <c r="C538" t="s">
        <v>453</v>
      </c>
      <c r="D538" t="s">
        <v>27</v>
      </c>
      <c r="E538" s="70" t="s">
        <v>164</v>
      </c>
      <c r="F538" t="s">
        <v>52</v>
      </c>
      <c r="G538" t="s">
        <v>266</v>
      </c>
      <c r="H538" t="s">
        <v>228</v>
      </c>
      <c r="I538" cm="1">
        <f t="array" ref="I538">_xlfn.XLOOKUP(1,('Clean Data'!$A$1:$A$1893='Core data'!A538)*('Clean Data'!$D$1:$D$1893='Core data'!D538),'Clean Data'!$E$1:$E$1893,,0)</f>
        <v>1</v>
      </c>
    </row>
    <row r="539" spans="1:9" hidden="1">
      <c r="A539">
        <v>16</v>
      </c>
      <c r="B539" t="s">
        <v>180</v>
      </c>
      <c r="C539" t="s">
        <v>453</v>
      </c>
      <c r="D539" t="s">
        <v>27</v>
      </c>
      <c r="E539" s="71" t="s">
        <v>163</v>
      </c>
      <c r="F539" t="s">
        <v>52</v>
      </c>
      <c r="G539" t="s">
        <v>265</v>
      </c>
      <c r="H539" t="s">
        <v>227</v>
      </c>
      <c r="I539" cm="1">
        <f t="array" ref="I539">_xlfn.XLOOKUP(1,('Clean Data'!$A$1:$A$1893='Core data'!A539)*('Clean Data'!$D$1:$D$1893='Core data'!D539),'Clean Data'!$E$1:$E$1893,,0)</f>
        <v>1</v>
      </c>
    </row>
    <row r="540" spans="1:9" hidden="1">
      <c r="A540">
        <v>16</v>
      </c>
      <c r="B540" t="s">
        <v>180</v>
      </c>
      <c r="C540" t="s">
        <v>453</v>
      </c>
      <c r="D540" t="s">
        <v>27</v>
      </c>
      <c r="E540" t="s">
        <v>162</v>
      </c>
      <c r="F540" t="s">
        <v>52</v>
      </c>
      <c r="G540" t="s">
        <v>52</v>
      </c>
      <c r="H540" t="s">
        <v>27</v>
      </c>
      <c r="I540" cm="1">
        <f t="array" ref="I540">_xlfn.XLOOKUP(1,('Clean Data'!$A$1:$A$1893='Core data'!A540)*('Clean Data'!$D$1:$D$1893='Core data'!D540),'Clean Data'!$E$1:$E$1893,,0)</f>
        <v>1</v>
      </c>
    </row>
    <row r="541" spans="1:9" hidden="1">
      <c r="A541">
        <v>16</v>
      </c>
      <c r="B541" t="s">
        <v>180</v>
      </c>
      <c r="C541" t="s">
        <v>453</v>
      </c>
      <c r="D541" t="s">
        <v>27</v>
      </c>
      <c r="E541" s="70" t="s">
        <v>164</v>
      </c>
      <c r="F541" t="s">
        <v>52</v>
      </c>
      <c r="G541" t="s">
        <v>266</v>
      </c>
      <c r="H541" t="s">
        <v>228</v>
      </c>
      <c r="I541" cm="1">
        <f t="array" ref="I541">_xlfn.XLOOKUP(1,('Clean Data'!$A$1:$A$1893='Core data'!A541)*('Clean Data'!$D$1:$D$1893='Core data'!D541),'Clean Data'!$E$1:$E$1893,,0)</f>
        <v>1</v>
      </c>
    </row>
    <row r="542" spans="1:9" hidden="1">
      <c r="A542">
        <v>1</v>
      </c>
      <c r="B542" t="s">
        <v>166</v>
      </c>
      <c r="C542" t="s">
        <v>56</v>
      </c>
      <c r="D542" t="s">
        <v>32</v>
      </c>
      <c r="E542" t="s">
        <v>162</v>
      </c>
      <c r="F542" t="s">
        <v>273</v>
      </c>
      <c r="G542" t="s">
        <v>56</v>
      </c>
      <c r="H542" t="s">
        <v>32</v>
      </c>
      <c r="I542" cm="1">
        <f t="array" ref="I542">_xlfn.XLOOKUP(1,('Clean Data'!$A$1:$A$1893='Core data'!A542)*('Clean Data'!$D$1:$D$1893='Core data'!D542),'Clean Data'!$E$1:$E$1893,,0)</f>
        <v>0</v>
      </c>
    </row>
    <row r="543" spans="1:9" hidden="1">
      <c r="A543">
        <v>1</v>
      </c>
      <c r="B543" t="s">
        <v>166</v>
      </c>
      <c r="C543" t="s">
        <v>56</v>
      </c>
      <c r="D543" t="s">
        <v>32</v>
      </c>
      <c r="E543" s="71" t="s">
        <v>163</v>
      </c>
      <c r="F543" s="71" t="s">
        <v>273</v>
      </c>
      <c r="G543" t="s">
        <v>274</v>
      </c>
      <c r="H543" t="s">
        <v>238</v>
      </c>
      <c r="I543" cm="1">
        <f t="array" ref="I543">_xlfn.XLOOKUP(1,('Clean Data'!$A$1:$A$1893='Core data'!A543)*('Clean Data'!$D$1:$D$1893='Core data'!D543),'Clean Data'!$E$1:$E$1893,,0)</f>
        <v>0</v>
      </c>
    </row>
    <row r="544" spans="1:9" hidden="1">
      <c r="A544">
        <v>1</v>
      </c>
      <c r="B544" t="s">
        <v>166</v>
      </c>
      <c r="C544" t="s">
        <v>56</v>
      </c>
      <c r="D544" t="s">
        <v>32</v>
      </c>
      <c r="E544" s="70" t="s">
        <v>164</v>
      </c>
      <c r="F544" s="70" t="s">
        <v>273</v>
      </c>
      <c r="G544" t="s">
        <v>275</v>
      </c>
      <c r="H544" t="s">
        <v>32</v>
      </c>
      <c r="I544" cm="1">
        <f t="array" ref="I544">_xlfn.XLOOKUP(1,('Clean Data'!$A$1:$A$1893='Core data'!A544)*('Clean Data'!$D$1:$D$1893='Core data'!D544),'Clean Data'!$E$1:$E$1893,,0)</f>
        <v>0</v>
      </c>
    </row>
    <row r="545" spans="1:9" hidden="1">
      <c r="A545">
        <v>2</v>
      </c>
      <c r="B545" t="s">
        <v>167</v>
      </c>
      <c r="C545" t="s">
        <v>56</v>
      </c>
      <c r="D545" t="s">
        <v>32</v>
      </c>
      <c r="E545" t="s">
        <v>162</v>
      </c>
      <c r="F545" t="s">
        <v>273</v>
      </c>
      <c r="G545" t="s">
        <v>56</v>
      </c>
      <c r="H545" t="s">
        <v>32</v>
      </c>
      <c r="I545" cm="1">
        <f t="array" ref="I545">_xlfn.XLOOKUP(1,('Clean Data'!$A$1:$A$1893='Core data'!A545)*('Clean Data'!$D$1:$D$1893='Core data'!D545),'Clean Data'!$E$1:$E$1893,,0)</f>
        <v>0</v>
      </c>
    </row>
    <row r="546" spans="1:9" hidden="1">
      <c r="A546">
        <v>2</v>
      </c>
      <c r="B546" t="s">
        <v>167</v>
      </c>
      <c r="C546" t="s">
        <v>56</v>
      </c>
      <c r="D546" t="s">
        <v>32</v>
      </c>
      <c r="E546" s="71" t="s">
        <v>163</v>
      </c>
      <c r="F546" s="71" t="s">
        <v>273</v>
      </c>
      <c r="G546" t="s">
        <v>274</v>
      </c>
      <c r="H546" t="s">
        <v>238</v>
      </c>
      <c r="I546" cm="1">
        <f t="array" ref="I546">_xlfn.XLOOKUP(1,('Clean Data'!$A$1:$A$1893='Core data'!A546)*('Clean Data'!$D$1:$D$1893='Core data'!D546),'Clean Data'!$E$1:$E$1893,,0)</f>
        <v>0</v>
      </c>
    </row>
    <row r="547" spans="1:9" hidden="1">
      <c r="A547">
        <v>2</v>
      </c>
      <c r="B547" t="s">
        <v>167</v>
      </c>
      <c r="C547" t="s">
        <v>56</v>
      </c>
      <c r="D547" t="s">
        <v>32</v>
      </c>
      <c r="E547" s="70" t="s">
        <v>164</v>
      </c>
      <c r="F547" s="70" t="s">
        <v>273</v>
      </c>
      <c r="G547" t="s">
        <v>275</v>
      </c>
      <c r="H547" t="s">
        <v>32</v>
      </c>
      <c r="I547" cm="1">
        <f t="array" ref="I547">_xlfn.XLOOKUP(1,('Clean Data'!$A$1:$A$1893='Core data'!A547)*('Clean Data'!$D$1:$D$1893='Core data'!D547),'Clean Data'!$E$1:$E$1893,,0)</f>
        <v>0</v>
      </c>
    </row>
    <row r="548" spans="1:9" hidden="1">
      <c r="A548">
        <v>4</v>
      </c>
      <c r="B548" t="s">
        <v>444</v>
      </c>
      <c r="C548" t="s">
        <v>56</v>
      </c>
      <c r="D548" t="s">
        <v>32</v>
      </c>
      <c r="E548" t="s">
        <v>162</v>
      </c>
      <c r="F548" t="s">
        <v>273</v>
      </c>
      <c r="G548" t="s">
        <v>56</v>
      </c>
      <c r="H548" t="s">
        <v>32</v>
      </c>
      <c r="I548" cm="1">
        <f t="array" ref="I548">_xlfn.XLOOKUP(1,('Clean Data'!$A$1:$A$1893='Core data'!A548)*('Clean Data'!$D$1:$D$1893='Core data'!D548),'Clean Data'!$E$1:$E$1893,,0)</f>
        <v>1</v>
      </c>
    </row>
    <row r="549" spans="1:9" hidden="1">
      <c r="A549">
        <v>4</v>
      </c>
      <c r="B549" t="s">
        <v>444</v>
      </c>
      <c r="C549" t="s">
        <v>56</v>
      </c>
      <c r="D549" t="s">
        <v>32</v>
      </c>
      <c r="E549" s="71" t="s">
        <v>163</v>
      </c>
      <c r="F549" s="71" t="s">
        <v>273</v>
      </c>
      <c r="G549" t="s">
        <v>274</v>
      </c>
      <c r="H549" t="s">
        <v>238</v>
      </c>
      <c r="I549" cm="1">
        <f t="array" ref="I549">_xlfn.XLOOKUP(1,('Clean Data'!$A$1:$A$1893='Core data'!A549)*('Clean Data'!$D$1:$D$1893='Core data'!D549),'Clean Data'!$E$1:$E$1893,,0)</f>
        <v>1</v>
      </c>
    </row>
    <row r="550" spans="1:9" hidden="1">
      <c r="A550">
        <v>4</v>
      </c>
      <c r="B550" t="s">
        <v>444</v>
      </c>
      <c r="C550" t="s">
        <v>56</v>
      </c>
      <c r="D550" t="s">
        <v>32</v>
      </c>
      <c r="E550" s="70" t="s">
        <v>164</v>
      </c>
      <c r="F550" s="70" t="s">
        <v>273</v>
      </c>
      <c r="G550" t="s">
        <v>275</v>
      </c>
      <c r="H550" t="s">
        <v>32</v>
      </c>
      <c r="I550" cm="1">
        <f t="array" ref="I550">_xlfn.XLOOKUP(1,('Clean Data'!$A$1:$A$1893='Core data'!A550)*('Clean Data'!$D$1:$D$1893='Core data'!D550),'Clean Data'!$E$1:$E$1893,,0)</f>
        <v>1</v>
      </c>
    </row>
    <row r="551" spans="1:9" hidden="1">
      <c r="A551">
        <v>5</v>
      </c>
      <c r="B551" t="s">
        <v>169</v>
      </c>
      <c r="C551" t="s">
        <v>56</v>
      </c>
      <c r="D551" t="s">
        <v>32</v>
      </c>
      <c r="E551" t="s">
        <v>162</v>
      </c>
      <c r="F551" t="s">
        <v>273</v>
      </c>
      <c r="G551" t="s">
        <v>56</v>
      </c>
      <c r="H551" t="s">
        <v>32</v>
      </c>
      <c r="I551" cm="1">
        <f t="array" ref="I551">_xlfn.XLOOKUP(1,('Clean Data'!$A$1:$A$1893='Core data'!A551)*('Clean Data'!$D$1:$D$1893='Core data'!D551),'Clean Data'!$E$1:$E$1893,,0)</f>
        <v>1</v>
      </c>
    </row>
    <row r="552" spans="1:9" hidden="1">
      <c r="A552">
        <v>5</v>
      </c>
      <c r="B552" t="s">
        <v>169</v>
      </c>
      <c r="C552" t="s">
        <v>56</v>
      </c>
      <c r="D552" t="s">
        <v>32</v>
      </c>
      <c r="E552" s="71" t="s">
        <v>163</v>
      </c>
      <c r="F552" s="71" t="s">
        <v>273</v>
      </c>
      <c r="G552" t="s">
        <v>274</v>
      </c>
      <c r="H552" t="s">
        <v>238</v>
      </c>
      <c r="I552" cm="1">
        <f t="array" ref="I552">_xlfn.XLOOKUP(1,('Clean Data'!$A$1:$A$1893='Core data'!A552)*('Clean Data'!$D$1:$D$1893='Core data'!D552),'Clean Data'!$E$1:$E$1893,,0)</f>
        <v>1</v>
      </c>
    </row>
    <row r="553" spans="1:9" hidden="1">
      <c r="A553">
        <v>5</v>
      </c>
      <c r="B553" t="s">
        <v>169</v>
      </c>
      <c r="C553" t="s">
        <v>56</v>
      </c>
      <c r="D553" t="s">
        <v>32</v>
      </c>
      <c r="E553" s="70" t="s">
        <v>164</v>
      </c>
      <c r="F553" s="70" t="s">
        <v>273</v>
      </c>
      <c r="G553" t="s">
        <v>275</v>
      </c>
      <c r="H553" t="s">
        <v>32</v>
      </c>
      <c r="I553" cm="1">
        <f t="array" ref="I553">_xlfn.XLOOKUP(1,('Clean Data'!$A$1:$A$1893='Core data'!A553)*('Clean Data'!$D$1:$D$1893='Core data'!D553),'Clean Data'!$E$1:$E$1893,,0)</f>
        <v>1</v>
      </c>
    </row>
    <row r="554" spans="1:9" hidden="1">
      <c r="A554">
        <v>6</v>
      </c>
      <c r="B554" t="s">
        <v>170</v>
      </c>
      <c r="C554" t="s">
        <v>56</v>
      </c>
      <c r="D554" t="s">
        <v>32</v>
      </c>
      <c r="E554" t="s">
        <v>162</v>
      </c>
      <c r="F554" t="s">
        <v>273</v>
      </c>
      <c r="G554" t="s">
        <v>56</v>
      </c>
      <c r="H554" t="s">
        <v>32</v>
      </c>
      <c r="I554" cm="1">
        <f t="array" ref="I554">_xlfn.XLOOKUP(1,('Clean Data'!$A$1:$A$1893='Core data'!A554)*('Clean Data'!$D$1:$D$1893='Core data'!D554),'Clean Data'!$E$1:$E$1893,,0)</f>
        <v>1</v>
      </c>
    </row>
    <row r="555" spans="1:9" hidden="1">
      <c r="A555">
        <v>6</v>
      </c>
      <c r="B555" t="s">
        <v>170</v>
      </c>
      <c r="C555" t="s">
        <v>56</v>
      </c>
      <c r="D555" t="s">
        <v>32</v>
      </c>
      <c r="E555" s="71" t="s">
        <v>163</v>
      </c>
      <c r="F555" s="71" t="s">
        <v>273</v>
      </c>
      <c r="G555" t="s">
        <v>274</v>
      </c>
      <c r="H555" t="s">
        <v>238</v>
      </c>
      <c r="I555" cm="1">
        <f t="array" ref="I555">_xlfn.XLOOKUP(1,('Clean Data'!$A$1:$A$1893='Core data'!A555)*('Clean Data'!$D$1:$D$1893='Core data'!D555),'Clean Data'!$E$1:$E$1893,,0)</f>
        <v>1</v>
      </c>
    </row>
    <row r="556" spans="1:9" hidden="1">
      <c r="A556">
        <v>6</v>
      </c>
      <c r="B556" t="s">
        <v>170</v>
      </c>
      <c r="C556" t="s">
        <v>56</v>
      </c>
      <c r="D556" t="s">
        <v>32</v>
      </c>
      <c r="E556" s="70" t="s">
        <v>164</v>
      </c>
      <c r="F556" s="70" t="s">
        <v>273</v>
      </c>
      <c r="G556" t="s">
        <v>275</v>
      </c>
      <c r="H556" t="s">
        <v>32</v>
      </c>
      <c r="I556" cm="1">
        <f t="array" ref="I556">_xlfn.XLOOKUP(1,('Clean Data'!$A$1:$A$1893='Core data'!A556)*('Clean Data'!$D$1:$D$1893='Core data'!D556),'Clean Data'!$E$1:$E$1893,,0)</f>
        <v>1</v>
      </c>
    </row>
    <row r="557" spans="1:9" hidden="1">
      <c r="A557">
        <v>7</v>
      </c>
      <c r="B557" t="s">
        <v>171</v>
      </c>
      <c r="C557" t="s">
        <v>56</v>
      </c>
      <c r="D557" t="s">
        <v>32</v>
      </c>
      <c r="E557" t="s">
        <v>162</v>
      </c>
      <c r="F557" t="s">
        <v>273</v>
      </c>
      <c r="G557" t="s">
        <v>56</v>
      </c>
      <c r="H557" t="s">
        <v>32</v>
      </c>
      <c r="I557" cm="1">
        <f t="array" ref="I557">_xlfn.XLOOKUP(1,('Clean Data'!$A$1:$A$1893='Core data'!A557)*('Clean Data'!$D$1:$D$1893='Core data'!D557),'Clean Data'!$E$1:$E$1893,,0)</f>
        <v>0</v>
      </c>
    </row>
    <row r="558" spans="1:9" hidden="1">
      <c r="A558">
        <v>7</v>
      </c>
      <c r="B558" t="s">
        <v>171</v>
      </c>
      <c r="C558" t="s">
        <v>56</v>
      </c>
      <c r="D558" t="s">
        <v>32</v>
      </c>
      <c r="E558" s="71" t="s">
        <v>163</v>
      </c>
      <c r="F558" s="71" t="s">
        <v>273</v>
      </c>
      <c r="G558" t="s">
        <v>274</v>
      </c>
      <c r="H558" t="s">
        <v>238</v>
      </c>
      <c r="I558" cm="1">
        <f t="array" ref="I558">_xlfn.XLOOKUP(1,('Clean Data'!$A$1:$A$1893='Core data'!A558)*('Clean Data'!$D$1:$D$1893='Core data'!D558),'Clean Data'!$E$1:$E$1893,,0)</f>
        <v>0</v>
      </c>
    </row>
    <row r="559" spans="1:9" hidden="1">
      <c r="A559">
        <v>7</v>
      </c>
      <c r="B559" t="s">
        <v>171</v>
      </c>
      <c r="C559" t="s">
        <v>56</v>
      </c>
      <c r="D559" t="s">
        <v>32</v>
      </c>
      <c r="E559" s="70" t="s">
        <v>164</v>
      </c>
      <c r="F559" s="70" t="s">
        <v>273</v>
      </c>
      <c r="G559" t="s">
        <v>275</v>
      </c>
      <c r="H559" t="s">
        <v>32</v>
      </c>
      <c r="I559" cm="1">
        <f t="array" ref="I559">_xlfn.XLOOKUP(1,('Clean Data'!$A$1:$A$1893='Core data'!A559)*('Clean Data'!$D$1:$D$1893='Core data'!D559),'Clean Data'!$E$1:$E$1893,,0)</f>
        <v>0</v>
      </c>
    </row>
    <row r="560" spans="1:9" hidden="1">
      <c r="A560">
        <v>8</v>
      </c>
      <c r="B560" t="s">
        <v>172</v>
      </c>
      <c r="C560" t="s">
        <v>56</v>
      </c>
      <c r="D560" t="s">
        <v>32</v>
      </c>
      <c r="E560" t="s">
        <v>162</v>
      </c>
      <c r="F560" t="s">
        <v>273</v>
      </c>
      <c r="G560" t="s">
        <v>56</v>
      </c>
      <c r="H560" t="s">
        <v>32</v>
      </c>
      <c r="I560" cm="1">
        <f t="array" ref="I560">_xlfn.XLOOKUP(1,('Clean Data'!$A$1:$A$1893='Core data'!A560)*('Clean Data'!$D$1:$D$1893='Core data'!D560),'Clean Data'!$E$1:$E$1893,,0)</f>
        <v>1</v>
      </c>
    </row>
    <row r="561" spans="1:9" hidden="1">
      <c r="A561">
        <v>8</v>
      </c>
      <c r="B561" t="s">
        <v>172</v>
      </c>
      <c r="C561" t="s">
        <v>56</v>
      </c>
      <c r="D561" t="s">
        <v>32</v>
      </c>
      <c r="E561" s="71" t="s">
        <v>163</v>
      </c>
      <c r="F561" s="71" t="s">
        <v>273</v>
      </c>
      <c r="G561" t="s">
        <v>274</v>
      </c>
      <c r="H561" t="s">
        <v>238</v>
      </c>
      <c r="I561" cm="1">
        <f t="array" ref="I561">_xlfn.XLOOKUP(1,('Clean Data'!$A$1:$A$1893='Core data'!A561)*('Clean Data'!$D$1:$D$1893='Core data'!D561),'Clean Data'!$E$1:$E$1893,,0)</f>
        <v>1</v>
      </c>
    </row>
    <row r="562" spans="1:9" hidden="1">
      <c r="A562">
        <v>8</v>
      </c>
      <c r="B562" t="s">
        <v>172</v>
      </c>
      <c r="C562" t="s">
        <v>56</v>
      </c>
      <c r="D562" t="s">
        <v>32</v>
      </c>
      <c r="E562" s="70" t="s">
        <v>164</v>
      </c>
      <c r="F562" s="70" t="s">
        <v>273</v>
      </c>
      <c r="G562" t="s">
        <v>275</v>
      </c>
      <c r="H562" t="s">
        <v>32</v>
      </c>
      <c r="I562" cm="1">
        <f t="array" ref="I562">_xlfn.XLOOKUP(1,('Clean Data'!$A$1:$A$1893='Core data'!A562)*('Clean Data'!$D$1:$D$1893='Core data'!D562),'Clean Data'!$E$1:$E$1893,,0)</f>
        <v>1</v>
      </c>
    </row>
    <row r="563" spans="1:9" hidden="1">
      <c r="A563">
        <v>9</v>
      </c>
      <c r="B563" t="s">
        <v>173</v>
      </c>
      <c r="C563" t="s">
        <v>56</v>
      </c>
      <c r="D563" t="s">
        <v>32</v>
      </c>
      <c r="E563" t="s">
        <v>162</v>
      </c>
      <c r="F563" t="s">
        <v>273</v>
      </c>
      <c r="G563" t="s">
        <v>56</v>
      </c>
      <c r="H563" t="s">
        <v>32</v>
      </c>
      <c r="I563" cm="1">
        <f t="array" ref="I563">_xlfn.XLOOKUP(1,('Clean Data'!$A$1:$A$1893='Core data'!A563)*('Clean Data'!$D$1:$D$1893='Core data'!D563),'Clean Data'!$E$1:$E$1893,,0)</f>
        <v>1</v>
      </c>
    </row>
    <row r="564" spans="1:9" hidden="1">
      <c r="A564">
        <v>9</v>
      </c>
      <c r="B564" t="s">
        <v>173</v>
      </c>
      <c r="C564" t="s">
        <v>56</v>
      </c>
      <c r="D564" t="s">
        <v>32</v>
      </c>
      <c r="E564" s="71" t="s">
        <v>163</v>
      </c>
      <c r="F564" s="71" t="s">
        <v>273</v>
      </c>
      <c r="G564" t="s">
        <v>274</v>
      </c>
      <c r="H564" t="s">
        <v>238</v>
      </c>
      <c r="I564" cm="1">
        <f t="array" ref="I564">_xlfn.XLOOKUP(1,('Clean Data'!$A$1:$A$1893='Core data'!A564)*('Clean Data'!$D$1:$D$1893='Core data'!D564),'Clean Data'!$E$1:$E$1893,,0)</f>
        <v>1</v>
      </c>
    </row>
    <row r="565" spans="1:9" hidden="1">
      <c r="A565">
        <v>9</v>
      </c>
      <c r="B565" t="s">
        <v>173</v>
      </c>
      <c r="C565" t="s">
        <v>56</v>
      </c>
      <c r="D565" t="s">
        <v>32</v>
      </c>
      <c r="E565" s="70" t="s">
        <v>164</v>
      </c>
      <c r="F565" s="70" t="s">
        <v>273</v>
      </c>
      <c r="G565" t="s">
        <v>275</v>
      </c>
      <c r="H565" t="s">
        <v>32</v>
      </c>
      <c r="I565" cm="1">
        <f t="array" ref="I565">_xlfn.XLOOKUP(1,('Clean Data'!$A$1:$A$1893='Core data'!A565)*('Clean Data'!$D$1:$D$1893='Core data'!D565),'Clean Data'!$E$1:$E$1893,,0)</f>
        <v>1</v>
      </c>
    </row>
    <row r="566" spans="1:9" hidden="1">
      <c r="A566">
        <v>10</v>
      </c>
      <c r="B566" t="s">
        <v>174</v>
      </c>
      <c r="C566" t="s">
        <v>56</v>
      </c>
      <c r="D566" t="s">
        <v>32</v>
      </c>
      <c r="E566" t="s">
        <v>162</v>
      </c>
      <c r="F566" t="s">
        <v>273</v>
      </c>
      <c r="G566" t="s">
        <v>56</v>
      </c>
      <c r="H566" t="s">
        <v>32</v>
      </c>
      <c r="I566" cm="1">
        <f t="array" ref="I566">_xlfn.XLOOKUP(1,('Clean Data'!$A$1:$A$1893='Core data'!A566)*('Clean Data'!$D$1:$D$1893='Core data'!D566),'Clean Data'!$E$1:$E$1893,,0)</f>
        <v>0</v>
      </c>
    </row>
    <row r="567" spans="1:9" hidden="1">
      <c r="A567">
        <v>10</v>
      </c>
      <c r="B567" t="s">
        <v>174</v>
      </c>
      <c r="C567" t="s">
        <v>56</v>
      </c>
      <c r="D567" t="s">
        <v>32</v>
      </c>
      <c r="E567" s="71" t="s">
        <v>163</v>
      </c>
      <c r="F567" s="71" t="s">
        <v>273</v>
      </c>
      <c r="G567" t="s">
        <v>274</v>
      </c>
      <c r="H567" t="s">
        <v>238</v>
      </c>
      <c r="I567" cm="1">
        <f t="array" ref="I567">_xlfn.XLOOKUP(1,('Clean Data'!$A$1:$A$1893='Core data'!A567)*('Clean Data'!$D$1:$D$1893='Core data'!D567),'Clean Data'!$E$1:$E$1893,,0)</f>
        <v>0</v>
      </c>
    </row>
    <row r="568" spans="1:9" hidden="1">
      <c r="A568">
        <v>10</v>
      </c>
      <c r="B568" t="s">
        <v>174</v>
      </c>
      <c r="C568" t="s">
        <v>56</v>
      </c>
      <c r="D568" t="s">
        <v>32</v>
      </c>
      <c r="E568" s="70" t="s">
        <v>164</v>
      </c>
      <c r="F568" s="70" t="s">
        <v>273</v>
      </c>
      <c r="G568" t="s">
        <v>275</v>
      </c>
      <c r="H568" t="s">
        <v>32</v>
      </c>
      <c r="I568" cm="1">
        <f t="array" ref="I568">_xlfn.XLOOKUP(1,('Clean Data'!$A$1:$A$1893='Core data'!A568)*('Clean Data'!$D$1:$D$1893='Core data'!D568),'Clean Data'!$E$1:$E$1893,,0)</f>
        <v>0</v>
      </c>
    </row>
    <row r="569" spans="1:9" hidden="1">
      <c r="A569">
        <v>11</v>
      </c>
      <c r="B569" t="s">
        <v>175</v>
      </c>
      <c r="C569" t="s">
        <v>56</v>
      </c>
      <c r="D569" t="s">
        <v>32</v>
      </c>
      <c r="E569" t="s">
        <v>162</v>
      </c>
      <c r="F569" t="s">
        <v>273</v>
      </c>
      <c r="G569" t="s">
        <v>56</v>
      </c>
      <c r="H569" t="s">
        <v>32</v>
      </c>
      <c r="I569" cm="1">
        <f t="array" ref="I569">_xlfn.XLOOKUP(1,('Clean Data'!$A$1:$A$1893='Core data'!A569)*('Clean Data'!$D$1:$D$1893='Core data'!D569),'Clean Data'!$E$1:$E$1893,,0)</f>
        <v>1</v>
      </c>
    </row>
    <row r="570" spans="1:9" hidden="1">
      <c r="A570">
        <v>11</v>
      </c>
      <c r="B570" t="s">
        <v>175</v>
      </c>
      <c r="C570" t="s">
        <v>56</v>
      </c>
      <c r="D570" t="s">
        <v>32</v>
      </c>
      <c r="E570" s="71" t="s">
        <v>163</v>
      </c>
      <c r="F570" s="71" t="s">
        <v>273</v>
      </c>
      <c r="G570" t="s">
        <v>274</v>
      </c>
      <c r="H570" t="s">
        <v>238</v>
      </c>
      <c r="I570" cm="1">
        <f t="array" ref="I570">_xlfn.XLOOKUP(1,('Clean Data'!$A$1:$A$1893='Core data'!A570)*('Clean Data'!$D$1:$D$1893='Core data'!D570),'Clean Data'!$E$1:$E$1893,,0)</f>
        <v>1</v>
      </c>
    </row>
    <row r="571" spans="1:9" hidden="1">
      <c r="A571">
        <v>11</v>
      </c>
      <c r="B571" t="s">
        <v>175</v>
      </c>
      <c r="C571" t="s">
        <v>56</v>
      </c>
      <c r="D571" t="s">
        <v>32</v>
      </c>
      <c r="E571" s="70" t="s">
        <v>164</v>
      </c>
      <c r="F571" s="70" t="s">
        <v>273</v>
      </c>
      <c r="G571" t="s">
        <v>275</v>
      </c>
      <c r="H571" t="s">
        <v>32</v>
      </c>
      <c r="I571" cm="1">
        <f t="array" ref="I571">_xlfn.XLOOKUP(1,('Clean Data'!$A$1:$A$1893='Core data'!A571)*('Clean Data'!$D$1:$D$1893='Core data'!D571),'Clean Data'!$E$1:$E$1893,,0)</f>
        <v>1</v>
      </c>
    </row>
    <row r="572" spans="1:9" hidden="1">
      <c r="A572">
        <v>12</v>
      </c>
      <c r="B572" t="s">
        <v>176</v>
      </c>
      <c r="C572" t="s">
        <v>56</v>
      </c>
      <c r="D572" t="s">
        <v>32</v>
      </c>
      <c r="E572" t="s">
        <v>162</v>
      </c>
      <c r="F572" t="s">
        <v>273</v>
      </c>
      <c r="G572" t="s">
        <v>56</v>
      </c>
      <c r="H572" t="s">
        <v>32</v>
      </c>
      <c r="I572" cm="1">
        <f t="array" ref="I572">_xlfn.XLOOKUP(1,('Clean Data'!$A$1:$A$1893='Core data'!A572)*('Clean Data'!$D$1:$D$1893='Core data'!D572),'Clean Data'!$E$1:$E$1893,,0)</f>
        <v>0</v>
      </c>
    </row>
    <row r="573" spans="1:9" hidden="1">
      <c r="A573">
        <v>12</v>
      </c>
      <c r="B573" t="s">
        <v>176</v>
      </c>
      <c r="C573" t="s">
        <v>56</v>
      </c>
      <c r="D573" t="s">
        <v>32</v>
      </c>
      <c r="E573" s="71" t="s">
        <v>163</v>
      </c>
      <c r="F573" s="71" t="s">
        <v>273</v>
      </c>
      <c r="G573" t="s">
        <v>274</v>
      </c>
      <c r="H573" t="s">
        <v>238</v>
      </c>
      <c r="I573" cm="1">
        <f t="array" ref="I573">_xlfn.XLOOKUP(1,('Clean Data'!$A$1:$A$1893='Core data'!A573)*('Clean Data'!$D$1:$D$1893='Core data'!D573),'Clean Data'!$E$1:$E$1893,,0)</f>
        <v>0</v>
      </c>
    </row>
    <row r="574" spans="1:9" hidden="1">
      <c r="A574">
        <v>12</v>
      </c>
      <c r="B574" t="s">
        <v>176</v>
      </c>
      <c r="C574" t="s">
        <v>56</v>
      </c>
      <c r="D574" t="s">
        <v>32</v>
      </c>
      <c r="E574" s="70" t="s">
        <v>164</v>
      </c>
      <c r="F574" s="70" t="s">
        <v>273</v>
      </c>
      <c r="G574" t="s">
        <v>275</v>
      </c>
      <c r="H574" t="s">
        <v>32</v>
      </c>
      <c r="I574" cm="1">
        <f t="array" ref="I574">_xlfn.XLOOKUP(1,('Clean Data'!$A$1:$A$1893='Core data'!A574)*('Clean Data'!$D$1:$D$1893='Core data'!D574),'Clean Data'!$E$1:$E$1893,,0)</f>
        <v>0</v>
      </c>
    </row>
    <row r="575" spans="1:9" hidden="1">
      <c r="A575">
        <v>13</v>
      </c>
      <c r="B575" t="s">
        <v>177</v>
      </c>
      <c r="C575" t="s">
        <v>56</v>
      </c>
      <c r="D575" t="s">
        <v>32</v>
      </c>
      <c r="E575" t="s">
        <v>162</v>
      </c>
      <c r="F575" t="s">
        <v>273</v>
      </c>
      <c r="G575" t="s">
        <v>56</v>
      </c>
      <c r="H575" t="s">
        <v>32</v>
      </c>
      <c r="I575" cm="1">
        <f t="array" ref="I575">_xlfn.XLOOKUP(1,('Clean Data'!$A$1:$A$1893='Core data'!A575)*('Clean Data'!$D$1:$D$1893='Core data'!D575),'Clean Data'!$E$1:$E$1893,,0)</f>
        <v>1</v>
      </c>
    </row>
    <row r="576" spans="1:9" hidden="1">
      <c r="A576">
        <v>13</v>
      </c>
      <c r="B576" t="s">
        <v>177</v>
      </c>
      <c r="C576" t="s">
        <v>56</v>
      </c>
      <c r="D576" t="s">
        <v>32</v>
      </c>
      <c r="E576" s="71" t="s">
        <v>163</v>
      </c>
      <c r="F576" s="71" t="s">
        <v>273</v>
      </c>
      <c r="G576" t="s">
        <v>274</v>
      </c>
      <c r="H576" t="s">
        <v>238</v>
      </c>
      <c r="I576" cm="1">
        <f t="array" ref="I576">_xlfn.XLOOKUP(1,('Clean Data'!$A$1:$A$1893='Core data'!A576)*('Clean Data'!$D$1:$D$1893='Core data'!D576),'Clean Data'!$E$1:$E$1893,,0)</f>
        <v>1</v>
      </c>
    </row>
    <row r="577" spans="1:9" hidden="1">
      <c r="A577">
        <v>13</v>
      </c>
      <c r="B577" t="s">
        <v>177</v>
      </c>
      <c r="C577" t="s">
        <v>56</v>
      </c>
      <c r="D577" t="s">
        <v>32</v>
      </c>
      <c r="E577" s="70" t="s">
        <v>164</v>
      </c>
      <c r="F577" s="70" t="s">
        <v>273</v>
      </c>
      <c r="G577" t="s">
        <v>275</v>
      </c>
      <c r="H577" t="s">
        <v>32</v>
      </c>
      <c r="I577" cm="1">
        <f t="array" ref="I577">_xlfn.XLOOKUP(1,('Clean Data'!$A$1:$A$1893='Core data'!A577)*('Clean Data'!$D$1:$D$1893='Core data'!D577),'Clean Data'!$E$1:$E$1893,,0)</f>
        <v>1</v>
      </c>
    </row>
    <row r="578" spans="1:9" hidden="1">
      <c r="A578">
        <v>14</v>
      </c>
      <c r="B578" t="s">
        <v>178</v>
      </c>
      <c r="C578" t="s">
        <v>56</v>
      </c>
      <c r="D578" t="s">
        <v>32</v>
      </c>
      <c r="E578" t="s">
        <v>162</v>
      </c>
      <c r="F578" t="s">
        <v>273</v>
      </c>
      <c r="G578" t="s">
        <v>56</v>
      </c>
      <c r="H578" t="s">
        <v>32</v>
      </c>
      <c r="I578" cm="1">
        <f t="array" ref="I578">_xlfn.XLOOKUP(1,('Clean Data'!$A$1:$A$1893='Core data'!A578)*('Clean Data'!$D$1:$D$1893='Core data'!D578),'Clean Data'!$E$1:$E$1893,,0)</f>
        <v>1</v>
      </c>
    </row>
    <row r="579" spans="1:9" hidden="1">
      <c r="A579">
        <v>14</v>
      </c>
      <c r="B579" t="s">
        <v>178</v>
      </c>
      <c r="C579" t="s">
        <v>56</v>
      </c>
      <c r="D579" t="s">
        <v>32</v>
      </c>
      <c r="E579" s="71" t="s">
        <v>163</v>
      </c>
      <c r="F579" s="71" t="s">
        <v>273</v>
      </c>
      <c r="G579" t="s">
        <v>274</v>
      </c>
      <c r="H579" t="s">
        <v>238</v>
      </c>
      <c r="I579" cm="1">
        <f t="array" ref="I579">_xlfn.XLOOKUP(1,('Clean Data'!$A$1:$A$1893='Core data'!A579)*('Clean Data'!$D$1:$D$1893='Core data'!D579),'Clean Data'!$E$1:$E$1893,,0)</f>
        <v>1</v>
      </c>
    </row>
    <row r="580" spans="1:9" hidden="1">
      <c r="A580">
        <v>14</v>
      </c>
      <c r="B580" t="s">
        <v>178</v>
      </c>
      <c r="C580" t="s">
        <v>56</v>
      </c>
      <c r="D580" t="s">
        <v>32</v>
      </c>
      <c r="E580" s="70" t="s">
        <v>164</v>
      </c>
      <c r="F580" s="70" t="s">
        <v>273</v>
      </c>
      <c r="G580" t="s">
        <v>275</v>
      </c>
      <c r="H580" t="s">
        <v>32</v>
      </c>
      <c r="I580" cm="1">
        <f t="array" ref="I580">_xlfn.XLOOKUP(1,('Clean Data'!$A$1:$A$1893='Core data'!A580)*('Clean Data'!$D$1:$D$1893='Core data'!D580),'Clean Data'!$E$1:$E$1893,,0)</f>
        <v>1</v>
      </c>
    </row>
    <row r="581" spans="1:9" hidden="1">
      <c r="A581">
        <v>15</v>
      </c>
      <c r="B581" t="s">
        <v>179</v>
      </c>
      <c r="C581" t="s">
        <v>56</v>
      </c>
      <c r="D581" t="s">
        <v>32</v>
      </c>
      <c r="E581" t="s">
        <v>162</v>
      </c>
      <c r="F581" t="s">
        <v>273</v>
      </c>
      <c r="G581" t="s">
        <v>56</v>
      </c>
      <c r="H581" t="s">
        <v>32</v>
      </c>
      <c r="I581" cm="1">
        <f t="array" ref="I581">_xlfn.XLOOKUP(1,('Clean Data'!$A$1:$A$1893='Core data'!A581)*('Clean Data'!$D$1:$D$1893='Core data'!D581),'Clean Data'!$E$1:$E$1893,,0)</f>
        <v>1</v>
      </c>
    </row>
    <row r="582" spans="1:9" hidden="1">
      <c r="A582">
        <v>15</v>
      </c>
      <c r="B582" t="s">
        <v>179</v>
      </c>
      <c r="C582" t="s">
        <v>56</v>
      </c>
      <c r="D582" t="s">
        <v>32</v>
      </c>
      <c r="E582" s="71" t="s">
        <v>163</v>
      </c>
      <c r="F582" s="71" t="s">
        <v>273</v>
      </c>
      <c r="G582" t="s">
        <v>274</v>
      </c>
      <c r="H582" t="s">
        <v>238</v>
      </c>
      <c r="I582" cm="1">
        <f t="array" ref="I582">_xlfn.XLOOKUP(1,('Clean Data'!$A$1:$A$1893='Core data'!A582)*('Clean Data'!$D$1:$D$1893='Core data'!D582),'Clean Data'!$E$1:$E$1893,,0)</f>
        <v>1</v>
      </c>
    </row>
    <row r="583" spans="1:9" hidden="1">
      <c r="A583">
        <v>15</v>
      </c>
      <c r="B583" t="s">
        <v>179</v>
      </c>
      <c r="C583" t="s">
        <v>56</v>
      </c>
      <c r="D583" t="s">
        <v>32</v>
      </c>
      <c r="E583" s="70" t="s">
        <v>164</v>
      </c>
      <c r="F583" s="70" t="s">
        <v>273</v>
      </c>
      <c r="G583" t="s">
        <v>275</v>
      </c>
      <c r="H583" t="s">
        <v>32</v>
      </c>
      <c r="I583" cm="1">
        <f t="array" ref="I583">_xlfn.XLOOKUP(1,('Clean Data'!$A$1:$A$1893='Core data'!A583)*('Clean Data'!$D$1:$D$1893='Core data'!D583),'Clean Data'!$E$1:$E$1893,,0)</f>
        <v>1</v>
      </c>
    </row>
    <row r="584" spans="1:9" hidden="1">
      <c r="A584">
        <v>16</v>
      </c>
      <c r="B584" t="s">
        <v>180</v>
      </c>
      <c r="C584" t="s">
        <v>56</v>
      </c>
      <c r="D584" t="s">
        <v>32</v>
      </c>
      <c r="E584" t="s">
        <v>162</v>
      </c>
      <c r="F584" t="s">
        <v>273</v>
      </c>
      <c r="G584" t="s">
        <v>56</v>
      </c>
      <c r="H584" t="s">
        <v>32</v>
      </c>
      <c r="I584" cm="1">
        <f t="array" ref="I584">_xlfn.XLOOKUP(1,('Clean Data'!$A$1:$A$1893='Core data'!A584)*('Clean Data'!$D$1:$D$1893='Core data'!D584),'Clean Data'!$E$1:$E$1893,,0)</f>
        <v>0</v>
      </c>
    </row>
    <row r="585" spans="1:9" hidden="1">
      <c r="A585">
        <v>16</v>
      </c>
      <c r="B585" t="s">
        <v>180</v>
      </c>
      <c r="C585" t="s">
        <v>56</v>
      </c>
      <c r="D585" t="s">
        <v>32</v>
      </c>
      <c r="E585" s="71" t="s">
        <v>163</v>
      </c>
      <c r="F585" s="71" t="s">
        <v>273</v>
      </c>
      <c r="G585" t="s">
        <v>274</v>
      </c>
      <c r="H585" t="s">
        <v>238</v>
      </c>
      <c r="I585" cm="1">
        <f t="array" ref="I585">_xlfn.XLOOKUP(1,('Clean Data'!$A$1:$A$1893='Core data'!A585)*('Clean Data'!$D$1:$D$1893='Core data'!D585),'Clean Data'!$E$1:$E$1893,,0)</f>
        <v>0</v>
      </c>
    </row>
    <row r="586" spans="1:9" hidden="1">
      <c r="A586">
        <v>16</v>
      </c>
      <c r="B586" t="s">
        <v>180</v>
      </c>
      <c r="C586" t="s">
        <v>56</v>
      </c>
      <c r="D586" t="s">
        <v>32</v>
      </c>
      <c r="E586" s="70" t="s">
        <v>164</v>
      </c>
      <c r="F586" s="70" t="s">
        <v>273</v>
      </c>
      <c r="G586" t="s">
        <v>275</v>
      </c>
      <c r="H586" t="s">
        <v>32</v>
      </c>
      <c r="I586" cm="1">
        <f t="array" ref="I586">_xlfn.XLOOKUP(1,('Clean Data'!$A$1:$A$1893='Core data'!A586)*('Clean Data'!$D$1:$D$1893='Core data'!D586),'Clean Data'!$E$1:$E$1893,,0)</f>
        <v>0</v>
      </c>
    </row>
    <row r="587" spans="1:9" hidden="1">
      <c r="A587">
        <v>1</v>
      </c>
      <c r="B587" t="s">
        <v>166</v>
      </c>
      <c r="C587" t="s">
        <v>154</v>
      </c>
      <c r="D587" t="s">
        <v>33</v>
      </c>
      <c r="E587" s="71" t="s">
        <v>163</v>
      </c>
      <c r="F587" s="71" t="s">
        <v>154</v>
      </c>
      <c r="G587" t="s">
        <v>426</v>
      </c>
      <c r="H587" t="s">
        <v>238</v>
      </c>
      <c r="I587" cm="1">
        <f t="array" ref="I587">_xlfn.XLOOKUP(1,('Clean Data'!$A$1:$A$1893='Core data'!A587)*('Clean Data'!$D$1:$D$1893='Core data'!D587),'Clean Data'!$E$1:$E$1893,,0)</f>
        <v>0</v>
      </c>
    </row>
    <row r="588" spans="1:9" hidden="1">
      <c r="A588">
        <v>1</v>
      </c>
      <c r="B588" t="s">
        <v>166</v>
      </c>
      <c r="C588" t="s">
        <v>154</v>
      </c>
      <c r="D588" t="s">
        <v>33</v>
      </c>
      <c r="E588" s="70" t="s">
        <v>164</v>
      </c>
      <c r="F588" s="70" t="s">
        <v>154</v>
      </c>
      <c r="G588" t="s">
        <v>427</v>
      </c>
      <c r="H588" t="s">
        <v>32</v>
      </c>
      <c r="I588" cm="1">
        <f t="array" ref="I588">_xlfn.XLOOKUP(1,('Clean Data'!$A$1:$A$1893='Core data'!A588)*('Clean Data'!$D$1:$D$1893='Core data'!D588),'Clean Data'!$E$1:$E$1893,,0)</f>
        <v>0</v>
      </c>
    </row>
    <row r="589" spans="1:9" hidden="1">
      <c r="A589">
        <v>1</v>
      </c>
      <c r="B589" t="s">
        <v>166</v>
      </c>
      <c r="C589" t="s">
        <v>154</v>
      </c>
      <c r="D589" t="s">
        <v>33</v>
      </c>
      <c r="E589" t="s">
        <v>162</v>
      </c>
      <c r="F589" t="s">
        <v>154</v>
      </c>
      <c r="G589" t="s">
        <v>154</v>
      </c>
      <c r="H589" t="s">
        <v>32</v>
      </c>
      <c r="I589" cm="1">
        <f t="array" ref="I589">_xlfn.XLOOKUP(1,('Clean Data'!$A$1:$A$1893='Core data'!A589)*('Clean Data'!$D$1:$D$1893='Core data'!D589),'Clean Data'!$E$1:$E$1893,,0)</f>
        <v>0</v>
      </c>
    </row>
    <row r="590" spans="1:9" hidden="1">
      <c r="A590">
        <v>2</v>
      </c>
      <c r="B590" t="s">
        <v>167</v>
      </c>
      <c r="C590" t="s">
        <v>154</v>
      </c>
      <c r="D590" t="s">
        <v>33</v>
      </c>
      <c r="E590" s="71" t="s">
        <v>163</v>
      </c>
      <c r="F590" s="71" t="s">
        <v>154</v>
      </c>
      <c r="G590" t="s">
        <v>426</v>
      </c>
      <c r="H590" t="s">
        <v>238</v>
      </c>
      <c r="I590" cm="1">
        <f t="array" ref="I590">_xlfn.XLOOKUP(1,('Clean Data'!$A$1:$A$1893='Core data'!A590)*('Clean Data'!$D$1:$D$1893='Core data'!D590),'Clean Data'!$E$1:$E$1893,,0)</f>
        <v>0</v>
      </c>
    </row>
    <row r="591" spans="1:9" hidden="1">
      <c r="A591">
        <v>2</v>
      </c>
      <c r="B591" t="s">
        <v>167</v>
      </c>
      <c r="C591" t="s">
        <v>154</v>
      </c>
      <c r="D591" t="s">
        <v>33</v>
      </c>
      <c r="E591" s="70" t="s">
        <v>164</v>
      </c>
      <c r="F591" s="70" t="s">
        <v>154</v>
      </c>
      <c r="G591" t="s">
        <v>427</v>
      </c>
      <c r="H591" t="s">
        <v>32</v>
      </c>
      <c r="I591" cm="1">
        <f t="array" ref="I591">_xlfn.XLOOKUP(1,('Clean Data'!$A$1:$A$1893='Core data'!A591)*('Clean Data'!$D$1:$D$1893='Core data'!D591),'Clean Data'!$E$1:$E$1893,,0)</f>
        <v>0</v>
      </c>
    </row>
    <row r="592" spans="1:9" hidden="1">
      <c r="A592">
        <v>2</v>
      </c>
      <c r="B592" t="s">
        <v>167</v>
      </c>
      <c r="C592" t="s">
        <v>154</v>
      </c>
      <c r="D592" t="s">
        <v>33</v>
      </c>
      <c r="E592" t="s">
        <v>162</v>
      </c>
      <c r="F592" t="s">
        <v>154</v>
      </c>
      <c r="G592" t="s">
        <v>154</v>
      </c>
      <c r="H592" t="s">
        <v>32</v>
      </c>
      <c r="I592" cm="1">
        <f t="array" ref="I592">_xlfn.XLOOKUP(1,('Clean Data'!$A$1:$A$1893='Core data'!A592)*('Clean Data'!$D$1:$D$1893='Core data'!D592),'Clean Data'!$E$1:$E$1893,,0)</f>
        <v>0</v>
      </c>
    </row>
    <row r="593" spans="1:9" hidden="1">
      <c r="A593">
        <v>4</v>
      </c>
      <c r="B593" t="s">
        <v>444</v>
      </c>
      <c r="C593" t="s">
        <v>154</v>
      </c>
      <c r="D593" t="s">
        <v>33</v>
      </c>
      <c r="E593" s="71" t="s">
        <v>163</v>
      </c>
      <c r="F593" s="71" t="s">
        <v>154</v>
      </c>
      <c r="G593" t="s">
        <v>426</v>
      </c>
      <c r="H593" t="s">
        <v>238</v>
      </c>
      <c r="I593" cm="1">
        <f t="array" ref="I593">_xlfn.XLOOKUP(1,('Clean Data'!$A$1:$A$1893='Core data'!A593)*('Clean Data'!$D$1:$D$1893='Core data'!D593),'Clean Data'!$E$1:$E$1893,,0)</f>
        <v>0</v>
      </c>
    </row>
    <row r="594" spans="1:9" hidden="1">
      <c r="A594">
        <v>4</v>
      </c>
      <c r="B594" t="s">
        <v>444</v>
      </c>
      <c r="C594" t="s">
        <v>154</v>
      </c>
      <c r="D594" t="s">
        <v>33</v>
      </c>
      <c r="E594" s="70" t="s">
        <v>164</v>
      </c>
      <c r="F594" s="70" t="s">
        <v>154</v>
      </c>
      <c r="G594" t="s">
        <v>427</v>
      </c>
      <c r="H594" t="s">
        <v>32</v>
      </c>
      <c r="I594" cm="1">
        <f t="array" ref="I594">_xlfn.XLOOKUP(1,('Clean Data'!$A$1:$A$1893='Core data'!A594)*('Clean Data'!$D$1:$D$1893='Core data'!D594),'Clean Data'!$E$1:$E$1893,,0)</f>
        <v>0</v>
      </c>
    </row>
    <row r="595" spans="1:9" hidden="1">
      <c r="A595">
        <v>4</v>
      </c>
      <c r="B595" t="s">
        <v>444</v>
      </c>
      <c r="C595" t="s">
        <v>154</v>
      </c>
      <c r="D595" t="s">
        <v>33</v>
      </c>
      <c r="E595" t="s">
        <v>162</v>
      </c>
      <c r="F595" t="s">
        <v>154</v>
      </c>
      <c r="G595" t="s">
        <v>154</v>
      </c>
      <c r="H595" t="s">
        <v>32</v>
      </c>
      <c r="I595" cm="1">
        <f t="array" ref="I595">_xlfn.XLOOKUP(1,('Clean Data'!$A$1:$A$1893='Core data'!A595)*('Clean Data'!$D$1:$D$1893='Core data'!D595),'Clean Data'!$E$1:$E$1893,,0)</f>
        <v>0</v>
      </c>
    </row>
    <row r="596" spans="1:9" hidden="1">
      <c r="A596">
        <v>5</v>
      </c>
      <c r="B596" t="s">
        <v>169</v>
      </c>
      <c r="C596" t="s">
        <v>154</v>
      </c>
      <c r="D596" t="s">
        <v>33</v>
      </c>
      <c r="E596" s="71" t="s">
        <v>163</v>
      </c>
      <c r="F596" s="71" t="s">
        <v>154</v>
      </c>
      <c r="G596" t="s">
        <v>426</v>
      </c>
      <c r="H596" t="s">
        <v>238</v>
      </c>
      <c r="I596" cm="1">
        <f t="array" ref="I596">_xlfn.XLOOKUP(1,('Clean Data'!$A$1:$A$1893='Core data'!A596)*('Clean Data'!$D$1:$D$1893='Core data'!D596),'Clean Data'!$E$1:$E$1893,,0)</f>
        <v>0</v>
      </c>
    </row>
    <row r="597" spans="1:9" hidden="1">
      <c r="A597">
        <v>5</v>
      </c>
      <c r="B597" t="s">
        <v>169</v>
      </c>
      <c r="C597" t="s">
        <v>154</v>
      </c>
      <c r="D597" t="s">
        <v>33</v>
      </c>
      <c r="E597" s="70" t="s">
        <v>164</v>
      </c>
      <c r="F597" s="70" t="s">
        <v>154</v>
      </c>
      <c r="G597" t="s">
        <v>427</v>
      </c>
      <c r="H597" t="s">
        <v>32</v>
      </c>
      <c r="I597" cm="1">
        <f t="array" ref="I597">_xlfn.XLOOKUP(1,('Clean Data'!$A$1:$A$1893='Core data'!A597)*('Clean Data'!$D$1:$D$1893='Core data'!D597),'Clean Data'!$E$1:$E$1893,,0)</f>
        <v>0</v>
      </c>
    </row>
    <row r="598" spans="1:9" hidden="1">
      <c r="A598">
        <v>5</v>
      </c>
      <c r="B598" t="s">
        <v>169</v>
      </c>
      <c r="C598" t="s">
        <v>154</v>
      </c>
      <c r="D598" t="s">
        <v>33</v>
      </c>
      <c r="E598" t="s">
        <v>162</v>
      </c>
      <c r="F598" t="s">
        <v>154</v>
      </c>
      <c r="G598" t="s">
        <v>154</v>
      </c>
      <c r="H598" t="s">
        <v>32</v>
      </c>
      <c r="I598" cm="1">
        <f t="array" ref="I598">_xlfn.XLOOKUP(1,('Clean Data'!$A$1:$A$1893='Core data'!A598)*('Clean Data'!$D$1:$D$1893='Core data'!D598),'Clean Data'!$E$1:$E$1893,,0)</f>
        <v>0</v>
      </c>
    </row>
    <row r="599" spans="1:9" hidden="1">
      <c r="A599">
        <v>6</v>
      </c>
      <c r="B599" t="s">
        <v>170</v>
      </c>
      <c r="C599" t="s">
        <v>154</v>
      </c>
      <c r="D599" t="s">
        <v>33</v>
      </c>
      <c r="E599" s="71" t="s">
        <v>163</v>
      </c>
      <c r="F599" s="71" t="s">
        <v>154</v>
      </c>
      <c r="G599" t="s">
        <v>426</v>
      </c>
      <c r="H599" t="s">
        <v>238</v>
      </c>
      <c r="I599" cm="1">
        <f t="array" ref="I599">_xlfn.XLOOKUP(1,('Clean Data'!$A$1:$A$1893='Core data'!A599)*('Clean Data'!$D$1:$D$1893='Core data'!D599),'Clean Data'!$E$1:$E$1893,,0)</f>
        <v>0</v>
      </c>
    </row>
    <row r="600" spans="1:9" hidden="1">
      <c r="A600">
        <v>6</v>
      </c>
      <c r="B600" t="s">
        <v>170</v>
      </c>
      <c r="C600" t="s">
        <v>154</v>
      </c>
      <c r="D600" t="s">
        <v>33</v>
      </c>
      <c r="E600" s="70" t="s">
        <v>164</v>
      </c>
      <c r="F600" s="70" t="s">
        <v>154</v>
      </c>
      <c r="G600" t="s">
        <v>427</v>
      </c>
      <c r="H600" t="s">
        <v>32</v>
      </c>
      <c r="I600" cm="1">
        <f t="array" ref="I600">_xlfn.XLOOKUP(1,('Clean Data'!$A$1:$A$1893='Core data'!A600)*('Clean Data'!$D$1:$D$1893='Core data'!D600),'Clean Data'!$E$1:$E$1893,,0)</f>
        <v>0</v>
      </c>
    </row>
    <row r="601" spans="1:9" hidden="1">
      <c r="A601">
        <v>6</v>
      </c>
      <c r="B601" t="s">
        <v>170</v>
      </c>
      <c r="C601" t="s">
        <v>154</v>
      </c>
      <c r="D601" t="s">
        <v>33</v>
      </c>
      <c r="E601" t="s">
        <v>162</v>
      </c>
      <c r="F601" t="s">
        <v>154</v>
      </c>
      <c r="G601" t="s">
        <v>154</v>
      </c>
      <c r="H601" t="s">
        <v>32</v>
      </c>
      <c r="I601" cm="1">
        <f t="array" ref="I601">_xlfn.XLOOKUP(1,('Clean Data'!$A$1:$A$1893='Core data'!A601)*('Clean Data'!$D$1:$D$1893='Core data'!D601),'Clean Data'!$E$1:$E$1893,,0)</f>
        <v>0</v>
      </c>
    </row>
    <row r="602" spans="1:9" hidden="1">
      <c r="A602">
        <v>7</v>
      </c>
      <c r="B602" t="s">
        <v>171</v>
      </c>
      <c r="C602" t="s">
        <v>154</v>
      </c>
      <c r="D602" t="s">
        <v>33</v>
      </c>
      <c r="E602" s="71" t="s">
        <v>163</v>
      </c>
      <c r="F602" s="71" t="s">
        <v>154</v>
      </c>
      <c r="G602" t="s">
        <v>426</v>
      </c>
      <c r="H602" t="s">
        <v>238</v>
      </c>
      <c r="I602" cm="1">
        <f t="array" ref="I602">_xlfn.XLOOKUP(1,('Clean Data'!$A$1:$A$1893='Core data'!A602)*('Clean Data'!$D$1:$D$1893='Core data'!D602),'Clean Data'!$E$1:$E$1893,,0)</f>
        <v>0</v>
      </c>
    </row>
    <row r="603" spans="1:9" hidden="1">
      <c r="A603">
        <v>7</v>
      </c>
      <c r="B603" t="s">
        <v>171</v>
      </c>
      <c r="C603" t="s">
        <v>154</v>
      </c>
      <c r="D603" t="s">
        <v>33</v>
      </c>
      <c r="E603" s="70" t="s">
        <v>164</v>
      </c>
      <c r="F603" s="70" t="s">
        <v>154</v>
      </c>
      <c r="G603" t="s">
        <v>427</v>
      </c>
      <c r="H603" t="s">
        <v>32</v>
      </c>
      <c r="I603" cm="1">
        <f t="array" ref="I603">_xlfn.XLOOKUP(1,('Clean Data'!$A$1:$A$1893='Core data'!A603)*('Clean Data'!$D$1:$D$1893='Core data'!D603),'Clean Data'!$E$1:$E$1893,,0)</f>
        <v>0</v>
      </c>
    </row>
    <row r="604" spans="1:9" hidden="1">
      <c r="A604">
        <v>7</v>
      </c>
      <c r="B604" t="s">
        <v>171</v>
      </c>
      <c r="C604" t="s">
        <v>154</v>
      </c>
      <c r="D604" t="s">
        <v>33</v>
      </c>
      <c r="E604" t="s">
        <v>162</v>
      </c>
      <c r="F604" t="s">
        <v>154</v>
      </c>
      <c r="G604" t="s">
        <v>154</v>
      </c>
      <c r="H604" t="s">
        <v>32</v>
      </c>
      <c r="I604" cm="1">
        <f t="array" ref="I604">_xlfn.XLOOKUP(1,('Clean Data'!$A$1:$A$1893='Core data'!A604)*('Clean Data'!$D$1:$D$1893='Core data'!D604),'Clean Data'!$E$1:$E$1893,,0)</f>
        <v>0</v>
      </c>
    </row>
    <row r="605" spans="1:9" hidden="1">
      <c r="A605">
        <v>8</v>
      </c>
      <c r="B605" t="s">
        <v>172</v>
      </c>
      <c r="C605" t="s">
        <v>154</v>
      </c>
      <c r="D605" t="s">
        <v>33</v>
      </c>
      <c r="E605" s="71" t="s">
        <v>163</v>
      </c>
      <c r="F605" s="71" t="s">
        <v>154</v>
      </c>
      <c r="G605" t="s">
        <v>426</v>
      </c>
      <c r="H605" t="s">
        <v>238</v>
      </c>
      <c r="I605" cm="1">
        <f t="array" ref="I605">_xlfn.XLOOKUP(1,('Clean Data'!$A$1:$A$1893='Core data'!A605)*('Clean Data'!$D$1:$D$1893='Core data'!D605),'Clean Data'!$E$1:$E$1893,,0)</f>
        <v>0</v>
      </c>
    </row>
    <row r="606" spans="1:9" hidden="1">
      <c r="A606">
        <v>8</v>
      </c>
      <c r="B606" t="s">
        <v>172</v>
      </c>
      <c r="C606" t="s">
        <v>154</v>
      </c>
      <c r="D606" t="s">
        <v>33</v>
      </c>
      <c r="E606" s="70" t="s">
        <v>164</v>
      </c>
      <c r="F606" s="70" t="s">
        <v>154</v>
      </c>
      <c r="G606" t="s">
        <v>427</v>
      </c>
      <c r="H606" t="s">
        <v>32</v>
      </c>
      <c r="I606" cm="1">
        <f t="array" ref="I606">_xlfn.XLOOKUP(1,('Clean Data'!$A$1:$A$1893='Core data'!A606)*('Clean Data'!$D$1:$D$1893='Core data'!D606),'Clean Data'!$E$1:$E$1893,,0)</f>
        <v>0</v>
      </c>
    </row>
    <row r="607" spans="1:9" hidden="1">
      <c r="A607">
        <v>8</v>
      </c>
      <c r="B607" t="s">
        <v>172</v>
      </c>
      <c r="C607" t="s">
        <v>154</v>
      </c>
      <c r="D607" t="s">
        <v>33</v>
      </c>
      <c r="E607" t="s">
        <v>162</v>
      </c>
      <c r="F607" t="s">
        <v>154</v>
      </c>
      <c r="G607" t="s">
        <v>154</v>
      </c>
      <c r="H607" t="s">
        <v>32</v>
      </c>
      <c r="I607" cm="1">
        <f t="array" ref="I607">_xlfn.XLOOKUP(1,('Clean Data'!$A$1:$A$1893='Core data'!A607)*('Clean Data'!$D$1:$D$1893='Core data'!D607),'Clean Data'!$E$1:$E$1893,,0)</f>
        <v>0</v>
      </c>
    </row>
    <row r="608" spans="1:9" hidden="1">
      <c r="A608">
        <v>9</v>
      </c>
      <c r="B608" t="s">
        <v>173</v>
      </c>
      <c r="C608" t="s">
        <v>154</v>
      </c>
      <c r="D608" t="s">
        <v>33</v>
      </c>
      <c r="E608" s="71" t="s">
        <v>163</v>
      </c>
      <c r="F608" s="71" t="s">
        <v>154</v>
      </c>
      <c r="G608" t="s">
        <v>426</v>
      </c>
      <c r="H608" t="s">
        <v>238</v>
      </c>
      <c r="I608" cm="1">
        <f t="array" ref="I608">_xlfn.XLOOKUP(1,('Clean Data'!$A$1:$A$1893='Core data'!A608)*('Clean Data'!$D$1:$D$1893='Core data'!D608),'Clean Data'!$E$1:$E$1893,,0)</f>
        <v>0</v>
      </c>
    </row>
    <row r="609" spans="1:9" hidden="1">
      <c r="A609">
        <v>9</v>
      </c>
      <c r="B609" t="s">
        <v>173</v>
      </c>
      <c r="C609" t="s">
        <v>154</v>
      </c>
      <c r="D609" t="s">
        <v>33</v>
      </c>
      <c r="E609" s="70" t="s">
        <v>164</v>
      </c>
      <c r="F609" s="70" t="s">
        <v>154</v>
      </c>
      <c r="G609" t="s">
        <v>427</v>
      </c>
      <c r="H609" t="s">
        <v>32</v>
      </c>
      <c r="I609" cm="1">
        <f t="array" ref="I609">_xlfn.XLOOKUP(1,('Clean Data'!$A$1:$A$1893='Core data'!A609)*('Clean Data'!$D$1:$D$1893='Core data'!D609),'Clean Data'!$E$1:$E$1893,,0)</f>
        <v>0</v>
      </c>
    </row>
    <row r="610" spans="1:9" hidden="1">
      <c r="A610">
        <v>9</v>
      </c>
      <c r="B610" t="s">
        <v>173</v>
      </c>
      <c r="C610" t="s">
        <v>154</v>
      </c>
      <c r="D610" t="s">
        <v>33</v>
      </c>
      <c r="E610" t="s">
        <v>162</v>
      </c>
      <c r="F610" t="s">
        <v>154</v>
      </c>
      <c r="G610" t="s">
        <v>154</v>
      </c>
      <c r="H610" t="s">
        <v>32</v>
      </c>
      <c r="I610" cm="1">
        <f t="array" ref="I610">_xlfn.XLOOKUP(1,('Clean Data'!$A$1:$A$1893='Core data'!A610)*('Clean Data'!$D$1:$D$1893='Core data'!D610),'Clean Data'!$E$1:$E$1893,,0)</f>
        <v>0</v>
      </c>
    </row>
    <row r="611" spans="1:9" hidden="1">
      <c r="A611">
        <v>10</v>
      </c>
      <c r="B611" t="s">
        <v>174</v>
      </c>
      <c r="C611" t="s">
        <v>154</v>
      </c>
      <c r="D611" t="s">
        <v>33</v>
      </c>
      <c r="E611" s="71" t="s">
        <v>163</v>
      </c>
      <c r="F611" s="71" t="s">
        <v>154</v>
      </c>
      <c r="G611" t="s">
        <v>426</v>
      </c>
      <c r="H611" t="s">
        <v>238</v>
      </c>
      <c r="I611" cm="1">
        <f t="array" ref="I611">_xlfn.XLOOKUP(1,('Clean Data'!$A$1:$A$1893='Core data'!A611)*('Clean Data'!$D$1:$D$1893='Core data'!D611),'Clean Data'!$E$1:$E$1893,,0)</f>
        <v>0</v>
      </c>
    </row>
    <row r="612" spans="1:9" hidden="1">
      <c r="A612">
        <v>10</v>
      </c>
      <c r="B612" t="s">
        <v>174</v>
      </c>
      <c r="C612" t="s">
        <v>154</v>
      </c>
      <c r="D612" t="s">
        <v>33</v>
      </c>
      <c r="E612" s="70" t="s">
        <v>164</v>
      </c>
      <c r="F612" s="70" t="s">
        <v>154</v>
      </c>
      <c r="G612" t="s">
        <v>427</v>
      </c>
      <c r="H612" t="s">
        <v>32</v>
      </c>
      <c r="I612" cm="1">
        <f t="array" ref="I612">_xlfn.XLOOKUP(1,('Clean Data'!$A$1:$A$1893='Core data'!A612)*('Clean Data'!$D$1:$D$1893='Core data'!D612),'Clean Data'!$E$1:$E$1893,,0)</f>
        <v>0</v>
      </c>
    </row>
    <row r="613" spans="1:9" hidden="1">
      <c r="A613">
        <v>10</v>
      </c>
      <c r="B613" t="s">
        <v>174</v>
      </c>
      <c r="C613" t="s">
        <v>154</v>
      </c>
      <c r="D613" t="s">
        <v>33</v>
      </c>
      <c r="E613" t="s">
        <v>162</v>
      </c>
      <c r="F613" t="s">
        <v>154</v>
      </c>
      <c r="G613" t="s">
        <v>154</v>
      </c>
      <c r="H613" t="s">
        <v>32</v>
      </c>
      <c r="I613" cm="1">
        <f t="array" ref="I613">_xlfn.XLOOKUP(1,('Clean Data'!$A$1:$A$1893='Core data'!A613)*('Clean Data'!$D$1:$D$1893='Core data'!D613),'Clean Data'!$E$1:$E$1893,,0)</f>
        <v>0</v>
      </c>
    </row>
    <row r="614" spans="1:9" hidden="1">
      <c r="A614">
        <v>11</v>
      </c>
      <c r="B614" t="s">
        <v>175</v>
      </c>
      <c r="C614" t="s">
        <v>154</v>
      </c>
      <c r="D614" t="s">
        <v>33</v>
      </c>
      <c r="E614" s="71" t="s">
        <v>163</v>
      </c>
      <c r="F614" s="71" t="s">
        <v>154</v>
      </c>
      <c r="G614" t="s">
        <v>426</v>
      </c>
      <c r="H614" t="s">
        <v>238</v>
      </c>
      <c r="I614" cm="1">
        <f t="array" ref="I614">_xlfn.XLOOKUP(1,('Clean Data'!$A$1:$A$1893='Core data'!A614)*('Clean Data'!$D$1:$D$1893='Core data'!D614),'Clean Data'!$E$1:$E$1893,,0)</f>
        <v>0</v>
      </c>
    </row>
    <row r="615" spans="1:9" hidden="1">
      <c r="A615">
        <v>11</v>
      </c>
      <c r="B615" t="s">
        <v>175</v>
      </c>
      <c r="C615" t="s">
        <v>154</v>
      </c>
      <c r="D615" t="s">
        <v>33</v>
      </c>
      <c r="E615" s="70" t="s">
        <v>164</v>
      </c>
      <c r="F615" s="70" t="s">
        <v>154</v>
      </c>
      <c r="G615" t="s">
        <v>427</v>
      </c>
      <c r="H615" t="s">
        <v>32</v>
      </c>
      <c r="I615" cm="1">
        <f t="array" ref="I615">_xlfn.XLOOKUP(1,('Clean Data'!$A$1:$A$1893='Core data'!A615)*('Clean Data'!$D$1:$D$1893='Core data'!D615),'Clean Data'!$E$1:$E$1893,,0)</f>
        <v>0</v>
      </c>
    </row>
    <row r="616" spans="1:9" hidden="1">
      <c r="A616">
        <v>11</v>
      </c>
      <c r="B616" t="s">
        <v>175</v>
      </c>
      <c r="C616" t="s">
        <v>154</v>
      </c>
      <c r="D616" t="s">
        <v>33</v>
      </c>
      <c r="E616" t="s">
        <v>162</v>
      </c>
      <c r="F616" t="s">
        <v>154</v>
      </c>
      <c r="G616" t="s">
        <v>154</v>
      </c>
      <c r="H616" t="s">
        <v>32</v>
      </c>
      <c r="I616" cm="1">
        <f t="array" ref="I616">_xlfn.XLOOKUP(1,('Clean Data'!$A$1:$A$1893='Core data'!A616)*('Clean Data'!$D$1:$D$1893='Core data'!D616),'Clean Data'!$E$1:$E$1893,,0)</f>
        <v>0</v>
      </c>
    </row>
    <row r="617" spans="1:9" hidden="1">
      <c r="A617">
        <v>12</v>
      </c>
      <c r="B617" t="s">
        <v>176</v>
      </c>
      <c r="C617" t="s">
        <v>154</v>
      </c>
      <c r="D617" t="s">
        <v>33</v>
      </c>
      <c r="E617" s="71" t="s">
        <v>163</v>
      </c>
      <c r="F617" s="71" t="s">
        <v>154</v>
      </c>
      <c r="G617" t="s">
        <v>426</v>
      </c>
      <c r="H617" t="s">
        <v>238</v>
      </c>
      <c r="I617" cm="1">
        <f t="array" ref="I617">_xlfn.XLOOKUP(1,('Clean Data'!$A$1:$A$1893='Core data'!A617)*('Clean Data'!$D$1:$D$1893='Core data'!D617),'Clean Data'!$E$1:$E$1893,,0)</f>
        <v>0</v>
      </c>
    </row>
    <row r="618" spans="1:9" hidden="1">
      <c r="A618">
        <v>12</v>
      </c>
      <c r="B618" t="s">
        <v>176</v>
      </c>
      <c r="C618" t="s">
        <v>154</v>
      </c>
      <c r="D618" t="s">
        <v>33</v>
      </c>
      <c r="E618" s="70" t="s">
        <v>164</v>
      </c>
      <c r="F618" s="70" t="s">
        <v>154</v>
      </c>
      <c r="G618" t="s">
        <v>427</v>
      </c>
      <c r="H618" t="s">
        <v>32</v>
      </c>
      <c r="I618" cm="1">
        <f t="array" ref="I618">_xlfn.XLOOKUP(1,('Clean Data'!$A$1:$A$1893='Core data'!A618)*('Clean Data'!$D$1:$D$1893='Core data'!D618),'Clean Data'!$E$1:$E$1893,,0)</f>
        <v>0</v>
      </c>
    </row>
    <row r="619" spans="1:9" hidden="1">
      <c r="A619">
        <v>12</v>
      </c>
      <c r="B619" t="s">
        <v>176</v>
      </c>
      <c r="C619" t="s">
        <v>154</v>
      </c>
      <c r="D619" t="s">
        <v>33</v>
      </c>
      <c r="E619" t="s">
        <v>162</v>
      </c>
      <c r="F619" t="s">
        <v>154</v>
      </c>
      <c r="G619" t="s">
        <v>154</v>
      </c>
      <c r="H619" t="s">
        <v>32</v>
      </c>
      <c r="I619" cm="1">
        <f t="array" ref="I619">_xlfn.XLOOKUP(1,('Clean Data'!$A$1:$A$1893='Core data'!A619)*('Clean Data'!$D$1:$D$1893='Core data'!D619),'Clean Data'!$E$1:$E$1893,,0)</f>
        <v>0</v>
      </c>
    </row>
    <row r="620" spans="1:9" hidden="1">
      <c r="A620">
        <v>13</v>
      </c>
      <c r="B620" t="s">
        <v>177</v>
      </c>
      <c r="C620" t="s">
        <v>154</v>
      </c>
      <c r="D620" t="s">
        <v>33</v>
      </c>
      <c r="E620" s="71" t="s">
        <v>163</v>
      </c>
      <c r="F620" s="71" t="s">
        <v>154</v>
      </c>
      <c r="G620" t="s">
        <v>426</v>
      </c>
      <c r="H620" t="s">
        <v>238</v>
      </c>
      <c r="I620" cm="1">
        <f t="array" ref="I620">_xlfn.XLOOKUP(1,('Clean Data'!$A$1:$A$1893='Core data'!A620)*('Clean Data'!$D$1:$D$1893='Core data'!D620),'Clean Data'!$E$1:$E$1893,,0)</f>
        <v>0</v>
      </c>
    </row>
    <row r="621" spans="1:9" hidden="1">
      <c r="A621">
        <v>13</v>
      </c>
      <c r="B621" t="s">
        <v>177</v>
      </c>
      <c r="C621" t="s">
        <v>154</v>
      </c>
      <c r="D621" t="s">
        <v>33</v>
      </c>
      <c r="E621" s="70" t="s">
        <v>164</v>
      </c>
      <c r="F621" s="70" t="s">
        <v>154</v>
      </c>
      <c r="G621" t="s">
        <v>427</v>
      </c>
      <c r="H621" t="s">
        <v>32</v>
      </c>
      <c r="I621" cm="1">
        <f t="array" ref="I621">_xlfn.XLOOKUP(1,('Clean Data'!$A$1:$A$1893='Core data'!A621)*('Clean Data'!$D$1:$D$1893='Core data'!D621),'Clean Data'!$E$1:$E$1893,,0)</f>
        <v>0</v>
      </c>
    </row>
    <row r="622" spans="1:9" hidden="1">
      <c r="A622">
        <v>13</v>
      </c>
      <c r="B622" t="s">
        <v>177</v>
      </c>
      <c r="C622" t="s">
        <v>154</v>
      </c>
      <c r="D622" t="s">
        <v>33</v>
      </c>
      <c r="E622" t="s">
        <v>162</v>
      </c>
      <c r="F622" t="s">
        <v>154</v>
      </c>
      <c r="G622" t="s">
        <v>154</v>
      </c>
      <c r="H622" t="s">
        <v>32</v>
      </c>
      <c r="I622" cm="1">
        <f t="array" ref="I622">_xlfn.XLOOKUP(1,('Clean Data'!$A$1:$A$1893='Core data'!A622)*('Clean Data'!$D$1:$D$1893='Core data'!D622),'Clean Data'!$E$1:$E$1893,,0)</f>
        <v>0</v>
      </c>
    </row>
    <row r="623" spans="1:9" hidden="1">
      <c r="A623">
        <v>14</v>
      </c>
      <c r="B623" t="s">
        <v>178</v>
      </c>
      <c r="C623" t="s">
        <v>154</v>
      </c>
      <c r="D623" t="s">
        <v>33</v>
      </c>
      <c r="E623" s="71" t="s">
        <v>163</v>
      </c>
      <c r="F623" s="71" t="s">
        <v>154</v>
      </c>
      <c r="G623" t="s">
        <v>426</v>
      </c>
      <c r="H623" t="s">
        <v>238</v>
      </c>
      <c r="I623" cm="1">
        <f t="array" ref="I623">_xlfn.XLOOKUP(1,('Clean Data'!$A$1:$A$1893='Core data'!A623)*('Clean Data'!$D$1:$D$1893='Core data'!D623),'Clean Data'!$E$1:$E$1893,,0)</f>
        <v>0</v>
      </c>
    </row>
    <row r="624" spans="1:9" hidden="1">
      <c r="A624">
        <v>14</v>
      </c>
      <c r="B624" t="s">
        <v>178</v>
      </c>
      <c r="C624" t="s">
        <v>154</v>
      </c>
      <c r="D624" t="s">
        <v>33</v>
      </c>
      <c r="E624" s="70" t="s">
        <v>164</v>
      </c>
      <c r="F624" s="70" t="s">
        <v>154</v>
      </c>
      <c r="G624" t="s">
        <v>427</v>
      </c>
      <c r="H624" t="s">
        <v>32</v>
      </c>
      <c r="I624" cm="1">
        <f t="array" ref="I624">_xlfn.XLOOKUP(1,('Clean Data'!$A$1:$A$1893='Core data'!A624)*('Clean Data'!$D$1:$D$1893='Core data'!D624),'Clean Data'!$E$1:$E$1893,,0)</f>
        <v>0</v>
      </c>
    </row>
    <row r="625" spans="1:9" hidden="1">
      <c r="A625">
        <v>14</v>
      </c>
      <c r="B625" t="s">
        <v>178</v>
      </c>
      <c r="C625" t="s">
        <v>154</v>
      </c>
      <c r="D625" t="s">
        <v>33</v>
      </c>
      <c r="E625" t="s">
        <v>162</v>
      </c>
      <c r="F625" t="s">
        <v>154</v>
      </c>
      <c r="G625" t="s">
        <v>154</v>
      </c>
      <c r="H625" t="s">
        <v>32</v>
      </c>
      <c r="I625" cm="1">
        <f t="array" ref="I625">_xlfn.XLOOKUP(1,('Clean Data'!$A$1:$A$1893='Core data'!A625)*('Clean Data'!$D$1:$D$1893='Core data'!D625),'Clean Data'!$E$1:$E$1893,,0)</f>
        <v>0</v>
      </c>
    </row>
    <row r="626" spans="1:9" hidden="1">
      <c r="A626">
        <v>15</v>
      </c>
      <c r="B626" t="s">
        <v>179</v>
      </c>
      <c r="C626" t="s">
        <v>154</v>
      </c>
      <c r="D626" t="s">
        <v>33</v>
      </c>
      <c r="E626" s="71" t="s">
        <v>163</v>
      </c>
      <c r="F626" s="71" t="s">
        <v>154</v>
      </c>
      <c r="G626" t="s">
        <v>426</v>
      </c>
      <c r="H626" t="s">
        <v>238</v>
      </c>
      <c r="I626" cm="1">
        <f t="array" ref="I626">_xlfn.XLOOKUP(1,('Clean Data'!$A$1:$A$1893='Core data'!A626)*('Clean Data'!$D$1:$D$1893='Core data'!D626),'Clean Data'!$E$1:$E$1893,,0)</f>
        <v>0</v>
      </c>
    </row>
    <row r="627" spans="1:9" hidden="1">
      <c r="A627">
        <v>15</v>
      </c>
      <c r="B627" t="s">
        <v>179</v>
      </c>
      <c r="C627" t="s">
        <v>154</v>
      </c>
      <c r="D627" t="s">
        <v>33</v>
      </c>
      <c r="E627" s="70" t="s">
        <v>164</v>
      </c>
      <c r="F627" s="70" t="s">
        <v>154</v>
      </c>
      <c r="G627" t="s">
        <v>427</v>
      </c>
      <c r="H627" t="s">
        <v>32</v>
      </c>
      <c r="I627" cm="1">
        <f t="array" ref="I627">_xlfn.XLOOKUP(1,('Clean Data'!$A$1:$A$1893='Core data'!A627)*('Clean Data'!$D$1:$D$1893='Core data'!D627),'Clean Data'!$E$1:$E$1893,,0)</f>
        <v>0</v>
      </c>
    </row>
    <row r="628" spans="1:9" hidden="1">
      <c r="A628">
        <v>15</v>
      </c>
      <c r="B628" t="s">
        <v>179</v>
      </c>
      <c r="C628" t="s">
        <v>154</v>
      </c>
      <c r="D628" t="s">
        <v>33</v>
      </c>
      <c r="E628" t="s">
        <v>162</v>
      </c>
      <c r="F628" t="s">
        <v>154</v>
      </c>
      <c r="G628" t="s">
        <v>154</v>
      </c>
      <c r="H628" t="s">
        <v>32</v>
      </c>
      <c r="I628" cm="1">
        <f t="array" ref="I628">_xlfn.XLOOKUP(1,('Clean Data'!$A$1:$A$1893='Core data'!A628)*('Clean Data'!$D$1:$D$1893='Core data'!D628),'Clean Data'!$E$1:$E$1893,,0)</f>
        <v>0</v>
      </c>
    </row>
    <row r="629" spans="1:9" hidden="1">
      <c r="A629">
        <v>16</v>
      </c>
      <c r="B629" t="s">
        <v>180</v>
      </c>
      <c r="C629" t="s">
        <v>154</v>
      </c>
      <c r="D629" t="s">
        <v>33</v>
      </c>
      <c r="E629" s="71" t="s">
        <v>163</v>
      </c>
      <c r="F629" s="71" t="s">
        <v>154</v>
      </c>
      <c r="G629" t="s">
        <v>426</v>
      </c>
      <c r="H629" t="s">
        <v>238</v>
      </c>
      <c r="I629" cm="1">
        <f t="array" ref="I629">_xlfn.XLOOKUP(1,('Clean Data'!$A$1:$A$1893='Core data'!A629)*('Clean Data'!$D$1:$D$1893='Core data'!D629),'Clean Data'!$E$1:$E$1893,,0)</f>
        <v>0</v>
      </c>
    </row>
    <row r="630" spans="1:9" hidden="1">
      <c r="A630">
        <v>16</v>
      </c>
      <c r="B630" t="s">
        <v>180</v>
      </c>
      <c r="C630" t="s">
        <v>154</v>
      </c>
      <c r="D630" t="s">
        <v>33</v>
      </c>
      <c r="E630" s="70" t="s">
        <v>164</v>
      </c>
      <c r="F630" s="70" t="s">
        <v>154</v>
      </c>
      <c r="G630" t="s">
        <v>427</v>
      </c>
      <c r="H630" t="s">
        <v>32</v>
      </c>
      <c r="I630" cm="1">
        <f t="array" ref="I630">_xlfn.XLOOKUP(1,('Clean Data'!$A$1:$A$1893='Core data'!A630)*('Clean Data'!$D$1:$D$1893='Core data'!D630),'Clean Data'!$E$1:$E$1893,,0)</f>
        <v>0</v>
      </c>
    </row>
    <row r="631" spans="1:9" hidden="1">
      <c r="A631">
        <v>16</v>
      </c>
      <c r="B631" t="s">
        <v>180</v>
      </c>
      <c r="C631" t="s">
        <v>154</v>
      </c>
      <c r="D631" t="s">
        <v>33</v>
      </c>
      <c r="E631" t="s">
        <v>162</v>
      </c>
      <c r="F631" t="s">
        <v>154</v>
      </c>
      <c r="G631" t="s">
        <v>154</v>
      </c>
      <c r="H631" t="s">
        <v>32</v>
      </c>
      <c r="I631" cm="1">
        <f t="array" ref="I631">_xlfn.XLOOKUP(1,('Clean Data'!$A$1:$A$1893='Core data'!A631)*('Clean Data'!$D$1:$D$1893='Core data'!D631),'Clean Data'!$E$1:$E$1893,,0)</f>
        <v>0</v>
      </c>
    </row>
    <row r="632" spans="1:9" hidden="1">
      <c r="A632">
        <v>1</v>
      </c>
      <c r="B632" t="s">
        <v>166</v>
      </c>
      <c r="C632" t="s">
        <v>445</v>
      </c>
      <c r="D632" t="s">
        <v>35</v>
      </c>
      <c r="E632" s="71" t="s">
        <v>163</v>
      </c>
      <c r="F632" s="71" t="s">
        <v>445</v>
      </c>
      <c r="G632" t="s">
        <v>205</v>
      </c>
      <c r="H632" t="s">
        <v>241</v>
      </c>
      <c r="I632" cm="1">
        <f t="array" ref="I632">_xlfn.XLOOKUP(1,('Clean Data'!$A$1:$A$1893='Core data'!A632)*('Clean Data'!$D$1:$D$1893='Core data'!D632),'Clean Data'!$E$1:$E$1893,,0)</f>
        <v>1</v>
      </c>
    </row>
    <row r="633" spans="1:9" hidden="1">
      <c r="A633">
        <v>1</v>
      </c>
      <c r="B633" t="s">
        <v>166</v>
      </c>
      <c r="C633" t="s">
        <v>445</v>
      </c>
      <c r="D633" t="s">
        <v>35</v>
      </c>
      <c r="E633" s="70" t="s">
        <v>164</v>
      </c>
      <c r="F633" s="70" t="s">
        <v>445</v>
      </c>
      <c r="G633" t="s">
        <v>206</v>
      </c>
      <c r="H633" t="s">
        <v>242</v>
      </c>
      <c r="I633" cm="1">
        <f t="array" ref="I633">_xlfn.XLOOKUP(1,('Clean Data'!$A$1:$A$1893='Core data'!A633)*('Clean Data'!$D$1:$D$1893='Core data'!D633),'Clean Data'!$E$1:$E$1893,,0)</f>
        <v>1</v>
      </c>
    </row>
    <row r="634" spans="1:9" hidden="1">
      <c r="A634">
        <v>1</v>
      </c>
      <c r="B634" t="s">
        <v>166</v>
      </c>
      <c r="C634" t="s">
        <v>445</v>
      </c>
      <c r="D634" t="s">
        <v>35</v>
      </c>
      <c r="E634" t="s">
        <v>162</v>
      </c>
      <c r="F634" t="s">
        <v>445</v>
      </c>
      <c r="G634" t="s">
        <v>12</v>
      </c>
      <c r="H634" t="s">
        <v>35</v>
      </c>
      <c r="I634" cm="1">
        <f t="array" ref="I634">_xlfn.XLOOKUP(1,('Clean Data'!$A$1:$A$1893='Core data'!A634)*('Clean Data'!$D$1:$D$1893='Core data'!D634),'Clean Data'!$E$1:$E$1893,,0)</f>
        <v>1</v>
      </c>
    </row>
    <row r="635" spans="1:9" hidden="1">
      <c r="A635">
        <v>2</v>
      </c>
      <c r="B635" t="s">
        <v>167</v>
      </c>
      <c r="C635" t="s">
        <v>445</v>
      </c>
      <c r="D635" t="s">
        <v>35</v>
      </c>
      <c r="E635" s="71" t="s">
        <v>163</v>
      </c>
      <c r="F635" s="71" t="s">
        <v>445</v>
      </c>
      <c r="G635" t="s">
        <v>205</v>
      </c>
      <c r="H635" t="s">
        <v>241</v>
      </c>
      <c r="I635" cm="1">
        <f t="array" ref="I635">_xlfn.XLOOKUP(1,('Clean Data'!$A$1:$A$1893='Core data'!A635)*('Clean Data'!$D$1:$D$1893='Core data'!D635),'Clean Data'!$E$1:$E$1893,,0)</f>
        <v>1</v>
      </c>
    </row>
    <row r="636" spans="1:9" hidden="1">
      <c r="A636">
        <v>2</v>
      </c>
      <c r="B636" t="s">
        <v>167</v>
      </c>
      <c r="C636" t="s">
        <v>445</v>
      </c>
      <c r="D636" t="s">
        <v>35</v>
      </c>
      <c r="E636" s="70" t="s">
        <v>164</v>
      </c>
      <c r="F636" s="70" t="s">
        <v>445</v>
      </c>
      <c r="G636" t="s">
        <v>206</v>
      </c>
      <c r="H636" t="s">
        <v>242</v>
      </c>
      <c r="I636" cm="1">
        <f t="array" ref="I636">_xlfn.XLOOKUP(1,('Clean Data'!$A$1:$A$1893='Core data'!A636)*('Clean Data'!$D$1:$D$1893='Core data'!D636),'Clean Data'!$E$1:$E$1893,,0)</f>
        <v>1</v>
      </c>
    </row>
    <row r="637" spans="1:9" hidden="1">
      <c r="A637">
        <v>2</v>
      </c>
      <c r="B637" t="s">
        <v>167</v>
      </c>
      <c r="C637" t="s">
        <v>445</v>
      </c>
      <c r="D637" t="s">
        <v>35</v>
      </c>
      <c r="E637" t="s">
        <v>162</v>
      </c>
      <c r="F637" t="s">
        <v>445</v>
      </c>
      <c r="G637" t="s">
        <v>12</v>
      </c>
      <c r="H637" t="s">
        <v>35</v>
      </c>
      <c r="I637" cm="1">
        <f t="array" ref="I637">_xlfn.XLOOKUP(1,('Clean Data'!$A$1:$A$1893='Core data'!A637)*('Clean Data'!$D$1:$D$1893='Core data'!D637),'Clean Data'!$E$1:$E$1893,,0)</f>
        <v>1</v>
      </c>
    </row>
    <row r="638" spans="1:9" hidden="1">
      <c r="A638">
        <v>4</v>
      </c>
      <c r="B638" t="s">
        <v>444</v>
      </c>
      <c r="C638" t="s">
        <v>445</v>
      </c>
      <c r="D638" t="s">
        <v>35</v>
      </c>
      <c r="E638" s="71" t="s">
        <v>163</v>
      </c>
      <c r="F638" s="71" t="s">
        <v>445</v>
      </c>
      <c r="G638" t="s">
        <v>205</v>
      </c>
      <c r="H638" t="s">
        <v>241</v>
      </c>
      <c r="I638" cm="1">
        <f t="array" ref="I638">_xlfn.XLOOKUP(1,('Clean Data'!$A$1:$A$1893='Core data'!A638)*('Clean Data'!$D$1:$D$1893='Core data'!D638),'Clean Data'!$E$1:$E$1893,,0)</f>
        <v>1</v>
      </c>
    </row>
    <row r="639" spans="1:9" hidden="1">
      <c r="A639">
        <v>4</v>
      </c>
      <c r="B639" t="s">
        <v>444</v>
      </c>
      <c r="C639" t="s">
        <v>445</v>
      </c>
      <c r="D639" t="s">
        <v>35</v>
      </c>
      <c r="E639" s="70" t="s">
        <v>164</v>
      </c>
      <c r="F639" s="70" t="s">
        <v>445</v>
      </c>
      <c r="G639" t="s">
        <v>206</v>
      </c>
      <c r="H639" t="s">
        <v>242</v>
      </c>
      <c r="I639" cm="1">
        <f t="array" ref="I639">_xlfn.XLOOKUP(1,('Clean Data'!$A$1:$A$1893='Core data'!A639)*('Clean Data'!$D$1:$D$1893='Core data'!D639),'Clean Data'!$E$1:$E$1893,,0)</f>
        <v>1</v>
      </c>
    </row>
    <row r="640" spans="1:9" hidden="1">
      <c r="A640">
        <v>4</v>
      </c>
      <c r="B640" t="s">
        <v>444</v>
      </c>
      <c r="C640" t="s">
        <v>445</v>
      </c>
      <c r="D640" t="s">
        <v>35</v>
      </c>
      <c r="E640" t="s">
        <v>162</v>
      </c>
      <c r="F640" t="s">
        <v>445</v>
      </c>
      <c r="G640" t="s">
        <v>12</v>
      </c>
      <c r="H640" t="s">
        <v>35</v>
      </c>
      <c r="I640" cm="1">
        <f t="array" ref="I640">_xlfn.XLOOKUP(1,('Clean Data'!$A$1:$A$1893='Core data'!A640)*('Clean Data'!$D$1:$D$1893='Core data'!D640),'Clean Data'!$E$1:$E$1893,,0)</f>
        <v>1</v>
      </c>
    </row>
    <row r="641" spans="1:9" hidden="1">
      <c r="A641">
        <v>5</v>
      </c>
      <c r="B641" t="s">
        <v>169</v>
      </c>
      <c r="C641" t="s">
        <v>445</v>
      </c>
      <c r="D641" t="s">
        <v>35</v>
      </c>
      <c r="E641" s="71" t="s">
        <v>163</v>
      </c>
      <c r="F641" s="71" t="s">
        <v>445</v>
      </c>
      <c r="G641" t="s">
        <v>205</v>
      </c>
      <c r="H641" t="s">
        <v>241</v>
      </c>
      <c r="I641" cm="1">
        <f t="array" ref="I641">_xlfn.XLOOKUP(1,('Clean Data'!$A$1:$A$1893='Core data'!A641)*('Clean Data'!$D$1:$D$1893='Core data'!D641),'Clean Data'!$E$1:$E$1893,,0)</f>
        <v>1</v>
      </c>
    </row>
    <row r="642" spans="1:9" hidden="1">
      <c r="A642">
        <v>5</v>
      </c>
      <c r="B642" t="s">
        <v>169</v>
      </c>
      <c r="C642" t="s">
        <v>445</v>
      </c>
      <c r="D642" t="s">
        <v>35</v>
      </c>
      <c r="E642" s="70" t="s">
        <v>164</v>
      </c>
      <c r="F642" s="70" t="s">
        <v>445</v>
      </c>
      <c r="G642" t="s">
        <v>206</v>
      </c>
      <c r="H642" t="s">
        <v>242</v>
      </c>
      <c r="I642" cm="1">
        <f t="array" ref="I642">_xlfn.XLOOKUP(1,('Clean Data'!$A$1:$A$1893='Core data'!A642)*('Clean Data'!$D$1:$D$1893='Core data'!D642),'Clean Data'!$E$1:$E$1893,,0)</f>
        <v>1</v>
      </c>
    </row>
    <row r="643" spans="1:9" hidden="1">
      <c r="A643">
        <v>5</v>
      </c>
      <c r="B643" t="s">
        <v>169</v>
      </c>
      <c r="C643" t="s">
        <v>445</v>
      </c>
      <c r="D643" t="s">
        <v>35</v>
      </c>
      <c r="E643" t="s">
        <v>162</v>
      </c>
      <c r="F643" t="s">
        <v>445</v>
      </c>
      <c r="G643" t="s">
        <v>12</v>
      </c>
      <c r="H643" t="s">
        <v>35</v>
      </c>
      <c r="I643" cm="1">
        <f t="array" ref="I643">_xlfn.XLOOKUP(1,('Clean Data'!$A$1:$A$1893='Core data'!A643)*('Clean Data'!$D$1:$D$1893='Core data'!D643),'Clean Data'!$E$1:$E$1893,,0)</f>
        <v>1</v>
      </c>
    </row>
    <row r="644" spans="1:9" hidden="1">
      <c r="A644">
        <v>6</v>
      </c>
      <c r="B644" t="s">
        <v>170</v>
      </c>
      <c r="C644" t="s">
        <v>445</v>
      </c>
      <c r="D644" t="s">
        <v>35</v>
      </c>
      <c r="E644" s="71" t="s">
        <v>163</v>
      </c>
      <c r="F644" s="71" t="s">
        <v>445</v>
      </c>
      <c r="G644" t="s">
        <v>205</v>
      </c>
      <c r="H644" t="s">
        <v>241</v>
      </c>
      <c r="I644" cm="1">
        <f t="array" ref="I644">_xlfn.XLOOKUP(1,('Clean Data'!$A$1:$A$1893='Core data'!A644)*('Clean Data'!$D$1:$D$1893='Core data'!D644),'Clean Data'!$E$1:$E$1893,,0)</f>
        <v>1</v>
      </c>
    </row>
    <row r="645" spans="1:9" hidden="1">
      <c r="A645">
        <v>6</v>
      </c>
      <c r="B645" t="s">
        <v>170</v>
      </c>
      <c r="C645" t="s">
        <v>445</v>
      </c>
      <c r="D645" t="s">
        <v>35</v>
      </c>
      <c r="E645" s="70" t="s">
        <v>164</v>
      </c>
      <c r="F645" s="70" t="s">
        <v>445</v>
      </c>
      <c r="G645" t="s">
        <v>206</v>
      </c>
      <c r="H645" t="s">
        <v>242</v>
      </c>
      <c r="I645" cm="1">
        <f t="array" ref="I645">_xlfn.XLOOKUP(1,('Clean Data'!$A$1:$A$1893='Core data'!A645)*('Clean Data'!$D$1:$D$1893='Core data'!D645),'Clean Data'!$E$1:$E$1893,,0)</f>
        <v>1</v>
      </c>
    </row>
    <row r="646" spans="1:9" hidden="1">
      <c r="A646">
        <v>6</v>
      </c>
      <c r="B646" t="s">
        <v>170</v>
      </c>
      <c r="C646" t="s">
        <v>445</v>
      </c>
      <c r="D646" t="s">
        <v>35</v>
      </c>
      <c r="E646" t="s">
        <v>162</v>
      </c>
      <c r="F646" t="s">
        <v>445</v>
      </c>
      <c r="G646" t="s">
        <v>12</v>
      </c>
      <c r="H646" t="s">
        <v>35</v>
      </c>
      <c r="I646" cm="1">
        <f t="array" ref="I646">_xlfn.XLOOKUP(1,('Clean Data'!$A$1:$A$1893='Core data'!A646)*('Clean Data'!$D$1:$D$1893='Core data'!D646),'Clean Data'!$E$1:$E$1893,,0)</f>
        <v>1</v>
      </c>
    </row>
    <row r="647" spans="1:9" hidden="1">
      <c r="A647">
        <v>7</v>
      </c>
      <c r="B647" t="s">
        <v>171</v>
      </c>
      <c r="C647" t="s">
        <v>445</v>
      </c>
      <c r="D647" t="s">
        <v>35</v>
      </c>
      <c r="E647" s="71" t="s">
        <v>163</v>
      </c>
      <c r="F647" s="71" t="s">
        <v>445</v>
      </c>
      <c r="G647" t="s">
        <v>205</v>
      </c>
      <c r="H647" t="s">
        <v>241</v>
      </c>
      <c r="I647" cm="1">
        <f t="array" ref="I647">_xlfn.XLOOKUP(1,('Clean Data'!$A$1:$A$1893='Core data'!A647)*('Clean Data'!$D$1:$D$1893='Core data'!D647),'Clean Data'!$E$1:$E$1893,,0)</f>
        <v>1</v>
      </c>
    </row>
    <row r="648" spans="1:9" hidden="1">
      <c r="A648">
        <v>7</v>
      </c>
      <c r="B648" t="s">
        <v>171</v>
      </c>
      <c r="C648" t="s">
        <v>445</v>
      </c>
      <c r="D648" t="s">
        <v>35</v>
      </c>
      <c r="E648" s="70" t="s">
        <v>164</v>
      </c>
      <c r="F648" s="70" t="s">
        <v>445</v>
      </c>
      <c r="G648" t="s">
        <v>206</v>
      </c>
      <c r="H648" t="s">
        <v>242</v>
      </c>
      <c r="I648" cm="1">
        <f t="array" ref="I648">_xlfn.XLOOKUP(1,('Clean Data'!$A$1:$A$1893='Core data'!A648)*('Clean Data'!$D$1:$D$1893='Core data'!D648),'Clean Data'!$E$1:$E$1893,,0)</f>
        <v>1</v>
      </c>
    </row>
    <row r="649" spans="1:9" hidden="1">
      <c r="A649">
        <v>7</v>
      </c>
      <c r="B649" t="s">
        <v>171</v>
      </c>
      <c r="C649" t="s">
        <v>445</v>
      </c>
      <c r="D649" t="s">
        <v>35</v>
      </c>
      <c r="E649" t="s">
        <v>162</v>
      </c>
      <c r="F649" t="s">
        <v>445</v>
      </c>
      <c r="G649" t="s">
        <v>12</v>
      </c>
      <c r="H649" t="s">
        <v>35</v>
      </c>
      <c r="I649" cm="1">
        <f t="array" ref="I649">_xlfn.XLOOKUP(1,('Clean Data'!$A$1:$A$1893='Core data'!A649)*('Clean Data'!$D$1:$D$1893='Core data'!D649),'Clean Data'!$E$1:$E$1893,,0)</f>
        <v>1</v>
      </c>
    </row>
    <row r="650" spans="1:9" hidden="1">
      <c r="A650">
        <v>8</v>
      </c>
      <c r="B650" t="s">
        <v>172</v>
      </c>
      <c r="C650" t="s">
        <v>445</v>
      </c>
      <c r="D650" t="s">
        <v>35</v>
      </c>
      <c r="E650" s="71" t="s">
        <v>163</v>
      </c>
      <c r="F650" s="71" t="s">
        <v>445</v>
      </c>
      <c r="G650" t="s">
        <v>205</v>
      </c>
      <c r="H650" t="s">
        <v>241</v>
      </c>
      <c r="I650" cm="1">
        <f t="array" ref="I650">_xlfn.XLOOKUP(1,('Clean Data'!$A$1:$A$1893='Core data'!A650)*('Clean Data'!$D$1:$D$1893='Core data'!D650),'Clean Data'!$E$1:$E$1893,,0)</f>
        <v>1</v>
      </c>
    </row>
    <row r="651" spans="1:9" hidden="1">
      <c r="A651">
        <v>8</v>
      </c>
      <c r="B651" t="s">
        <v>172</v>
      </c>
      <c r="C651" t="s">
        <v>445</v>
      </c>
      <c r="D651" t="s">
        <v>35</v>
      </c>
      <c r="E651" s="70" t="s">
        <v>164</v>
      </c>
      <c r="F651" s="70" t="s">
        <v>445</v>
      </c>
      <c r="G651" t="s">
        <v>206</v>
      </c>
      <c r="H651" t="s">
        <v>242</v>
      </c>
      <c r="I651" cm="1">
        <f t="array" ref="I651">_xlfn.XLOOKUP(1,('Clean Data'!$A$1:$A$1893='Core data'!A651)*('Clean Data'!$D$1:$D$1893='Core data'!D651),'Clean Data'!$E$1:$E$1893,,0)</f>
        <v>1</v>
      </c>
    </row>
    <row r="652" spans="1:9" hidden="1">
      <c r="A652">
        <v>8</v>
      </c>
      <c r="B652" t="s">
        <v>172</v>
      </c>
      <c r="C652" t="s">
        <v>445</v>
      </c>
      <c r="D652" t="s">
        <v>35</v>
      </c>
      <c r="E652" t="s">
        <v>162</v>
      </c>
      <c r="F652" t="s">
        <v>445</v>
      </c>
      <c r="G652" t="s">
        <v>12</v>
      </c>
      <c r="H652" t="s">
        <v>35</v>
      </c>
      <c r="I652" cm="1">
        <f t="array" ref="I652">_xlfn.XLOOKUP(1,('Clean Data'!$A$1:$A$1893='Core data'!A652)*('Clean Data'!$D$1:$D$1893='Core data'!D652),'Clean Data'!$E$1:$E$1893,,0)</f>
        <v>1</v>
      </c>
    </row>
    <row r="653" spans="1:9" hidden="1">
      <c r="A653">
        <v>9</v>
      </c>
      <c r="B653" t="s">
        <v>173</v>
      </c>
      <c r="C653" t="s">
        <v>445</v>
      </c>
      <c r="D653" t="s">
        <v>35</v>
      </c>
      <c r="E653" s="71" t="s">
        <v>163</v>
      </c>
      <c r="F653" s="71" t="s">
        <v>445</v>
      </c>
      <c r="G653" t="s">
        <v>205</v>
      </c>
      <c r="H653" t="s">
        <v>241</v>
      </c>
      <c r="I653" cm="1">
        <f t="array" ref="I653">_xlfn.XLOOKUP(1,('Clean Data'!$A$1:$A$1893='Core data'!A653)*('Clean Data'!$D$1:$D$1893='Core data'!D653),'Clean Data'!$E$1:$E$1893,,0)</f>
        <v>1</v>
      </c>
    </row>
    <row r="654" spans="1:9" hidden="1">
      <c r="A654">
        <v>9</v>
      </c>
      <c r="B654" t="s">
        <v>173</v>
      </c>
      <c r="C654" t="s">
        <v>445</v>
      </c>
      <c r="D654" t="s">
        <v>35</v>
      </c>
      <c r="E654" s="70" t="s">
        <v>164</v>
      </c>
      <c r="F654" s="70" t="s">
        <v>445</v>
      </c>
      <c r="G654" t="s">
        <v>206</v>
      </c>
      <c r="H654" t="s">
        <v>242</v>
      </c>
      <c r="I654" cm="1">
        <f t="array" ref="I654">_xlfn.XLOOKUP(1,('Clean Data'!$A$1:$A$1893='Core data'!A654)*('Clean Data'!$D$1:$D$1893='Core data'!D654),'Clean Data'!$E$1:$E$1893,,0)</f>
        <v>1</v>
      </c>
    </row>
    <row r="655" spans="1:9" hidden="1">
      <c r="A655">
        <v>9</v>
      </c>
      <c r="B655" t="s">
        <v>173</v>
      </c>
      <c r="C655" t="s">
        <v>445</v>
      </c>
      <c r="D655" t="s">
        <v>35</v>
      </c>
      <c r="E655" t="s">
        <v>162</v>
      </c>
      <c r="F655" t="s">
        <v>445</v>
      </c>
      <c r="G655" t="s">
        <v>12</v>
      </c>
      <c r="H655" t="s">
        <v>35</v>
      </c>
      <c r="I655" cm="1">
        <f t="array" ref="I655">_xlfn.XLOOKUP(1,('Clean Data'!$A$1:$A$1893='Core data'!A655)*('Clean Data'!$D$1:$D$1893='Core data'!D655),'Clean Data'!$E$1:$E$1893,,0)</f>
        <v>1</v>
      </c>
    </row>
    <row r="656" spans="1:9" hidden="1">
      <c r="A656">
        <v>10</v>
      </c>
      <c r="B656" t="s">
        <v>174</v>
      </c>
      <c r="C656" t="s">
        <v>445</v>
      </c>
      <c r="D656" t="s">
        <v>35</v>
      </c>
      <c r="E656" s="71" t="s">
        <v>163</v>
      </c>
      <c r="F656" s="71" t="s">
        <v>445</v>
      </c>
      <c r="G656" t="s">
        <v>205</v>
      </c>
      <c r="H656" t="s">
        <v>241</v>
      </c>
      <c r="I656" cm="1">
        <f t="array" ref="I656">_xlfn.XLOOKUP(1,('Clean Data'!$A$1:$A$1893='Core data'!A656)*('Clean Data'!$D$1:$D$1893='Core data'!D656),'Clean Data'!$E$1:$E$1893,,0)</f>
        <v>1</v>
      </c>
    </row>
    <row r="657" spans="1:9" hidden="1">
      <c r="A657">
        <v>10</v>
      </c>
      <c r="B657" t="s">
        <v>174</v>
      </c>
      <c r="C657" t="s">
        <v>445</v>
      </c>
      <c r="D657" t="s">
        <v>35</v>
      </c>
      <c r="E657" s="70" t="s">
        <v>164</v>
      </c>
      <c r="F657" s="70" t="s">
        <v>445</v>
      </c>
      <c r="G657" t="s">
        <v>206</v>
      </c>
      <c r="H657" t="s">
        <v>242</v>
      </c>
      <c r="I657" cm="1">
        <f t="array" ref="I657">_xlfn.XLOOKUP(1,('Clean Data'!$A$1:$A$1893='Core data'!A657)*('Clean Data'!$D$1:$D$1893='Core data'!D657),'Clean Data'!$E$1:$E$1893,,0)</f>
        <v>1</v>
      </c>
    </row>
    <row r="658" spans="1:9" hidden="1">
      <c r="A658">
        <v>10</v>
      </c>
      <c r="B658" t="s">
        <v>174</v>
      </c>
      <c r="C658" t="s">
        <v>445</v>
      </c>
      <c r="D658" t="s">
        <v>35</v>
      </c>
      <c r="E658" t="s">
        <v>162</v>
      </c>
      <c r="F658" t="s">
        <v>445</v>
      </c>
      <c r="G658" t="s">
        <v>12</v>
      </c>
      <c r="H658" t="s">
        <v>35</v>
      </c>
      <c r="I658" cm="1">
        <f t="array" ref="I658">_xlfn.XLOOKUP(1,('Clean Data'!$A$1:$A$1893='Core data'!A658)*('Clean Data'!$D$1:$D$1893='Core data'!D658),'Clean Data'!$E$1:$E$1893,,0)</f>
        <v>1</v>
      </c>
    </row>
    <row r="659" spans="1:9" hidden="1">
      <c r="A659">
        <v>11</v>
      </c>
      <c r="B659" t="s">
        <v>175</v>
      </c>
      <c r="C659" t="s">
        <v>445</v>
      </c>
      <c r="D659" t="s">
        <v>35</v>
      </c>
      <c r="E659" s="71" t="s">
        <v>163</v>
      </c>
      <c r="F659" s="71" t="s">
        <v>445</v>
      </c>
      <c r="G659" t="s">
        <v>205</v>
      </c>
      <c r="H659" t="s">
        <v>241</v>
      </c>
      <c r="I659" cm="1">
        <f t="array" ref="I659">_xlfn.XLOOKUP(1,('Clean Data'!$A$1:$A$1893='Core data'!A659)*('Clean Data'!$D$1:$D$1893='Core data'!D659),'Clean Data'!$E$1:$E$1893,,0)</f>
        <v>1</v>
      </c>
    </row>
    <row r="660" spans="1:9" hidden="1">
      <c r="A660">
        <v>11</v>
      </c>
      <c r="B660" t="s">
        <v>175</v>
      </c>
      <c r="C660" t="s">
        <v>445</v>
      </c>
      <c r="D660" t="s">
        <v>35</v>
      </c>
      <c r="E660" s="70" t="s">
        <v>164</v>
      </c>
      <c r="F660" s="70" t="s">
        <v>445</v>
      </c>
      <c r="G660" t="s">
        <v>206</v>
      </c>
      <c r="H660" t="s">
        <v>242</v>
      </c>
      <c r="I660" cm="1">
        <f t="array" ref="I660">_xlfn.XLOOKUP(1,('Clean Data'!$A$1:$A$1893='Core data'!A660)*('Clean Data'!$D$1:$D$1893='Core data'!D660),'Clean Data'!$E$1:$E$1893,,0)</f>
        <v>1</v>
      </c>
    </row>
    <row r="661" spans="1:9" hidden="1">
      <c r="A661">
        <v>11</v>
      </c>
      <c r="B661" t="s">
        <v>175</v>
      </c>
      <c r="C661" t="s">
        <v>445</v>
      </c>
      <c r="D661" t="s">
        <v>35</v>
      </c>
      <c r="E661" t="s">
        <v>162</v>
      </c>
      <c r="F661" t="s">
        <v>445</v>
      </c>
      <c r="G661" t="s">
        <v>12</v>
      </c>
      <c r="H661" t="s">
        <v>35</v>
      </c>
      <c r="I661" cm="1">
        <f t="array" ref="I661">_xlfn.XLOOKUP(1,('Clean Data'!$A$1:$A$1893='Core data'!A661)*('Clean Data'!$D$1:$D$1893='Core data'!D661),'Clean Data'!$E$1:$E$1893,,0)</f>
        <v>1</v>
      </c>
    </row>
    <row r="662" spans="1:9" hidden="1">
      <c r="A662">
        <v>12</v>
      </c>
      <c r="B662" t="s">
        <v>176</v>
      </c>
      <c r="C662" t="s">
        <v>445</v>
      </c>
      <c r="D662" t="s">
        <v>35</v>
      </c>
      <c r="E662" s="71" t="s">
        <v>163</v>
      </c>
      <c r="F662" s="71" t="s">
        <v>445</v>
      </c>
      <c r="G662" t="s">
        <v>205</v>
      </c>
      <c r="H662" t="s">
        <v>241</v>
      </c>
      <c r="I662" cm="1">
        <f t="array" ref="I662">_xlfn.XLOOKUP(1,('Clean Data'!$A$1:$A$1893='Core data'!A662)*('Clean Data'!$D$1:$D$1893='Core data'!D662),'Clean Data'!$E$1:$E$1893,,0)</f>
        <v>1</v>
      </c>
    </row>
    <row r="663" spans="1:9" hidden="1">
      <c r="A663">
        <v>12</v>
      </c>
      <c r="B663" t="s">
        <v>176</v>
      </c>
      <c r="C663" t="s">
        <v>445</v>
      </c>
      <c r="D663" t="s">
        <v>35</v>
      </c>
      <c r="E663" s="70" t="s">
        <v>164</v>
      </c>
      <c r="F663" s="70" t="s">
        <v>445</v>
      </c>
      <c r="G663" t="s">
        <v>206</v>
      </c>
      <c r="H663" t="s">
        <v>242</v>
      </c>
      <c r="I663" cm="1">
        <f t="array" ref="I663">_xlfn.XLOOKUP(1,('Clean Data'!$A$1:$A$1893='Core data'!A663)*('Clean Data'!$D$1:$D$1893='Core data'!D663),'Clean Data'!$E$1:$E$1893,,0)</f>
        <v>1</v>
      </c>
    </row>
    <row r="664" spans="1:9" hidden="1">
      <c r="A664">
        <v>12</v>
      </c>
      <c r="B664" t="s">
        <v>176</v>
      </c>
      <c r="C664" t="s">
        <v>445</v>
      </c>
      <c r="D664" t="s">
        <v>35</v>
      </c>
      <c r="E664" t="s">
        <v>162</v>
      </c>
      <c r="F664" t="s">
        <v>445</v>
      </c>
      <c r="G664" t="s">
        <v>12</v>
      </c>
      <c r="H664" t="s">
        <v>35</v>
      </c>
      <c r="I664" cm="1">
        <f t="array" ref="I664">_xlfn.XLOOKUP(1,('Clean Data'!$A$1:$A$1893='Core data'!A664)*('Clean Data'!$D$1:$D$1893='Core data'!D664),'Clean Data'!$E$1:$E$1893,,0)</f>
        <v>1</v>
      </c>
    </row>
    <row r="665" spans="1:9" hidden="1">
      <c r="A665">
        <v>13</v>
      </c>
      <c r="B665" t="s">
        <v>177</v>
      </c>
      <c r="C665" t="s">
        <v>445</v>
      </c>
      <c r="D665" t="s">
        <v>35</v>
      </c>
      <c r="E665" s="71" t="s">
        <v>163</v>
      </c>
      <c r="F665" s="71" t="s">
        <v>445</v>
      </c>
      <c r="G665" t="s">
        <v>205</v>
      </c>
      <c r="H665" t="s">
        <v>241</v>
      </c>
      <c r="I665" cm="1">
        <f t="array" ref="I665">_xlfn.XLOOKUP(1,('Clean Data'!$A$1:$A$1893='Core data'!A665)*('Clean Data'!$D$1:$D$1893='Core data'!D665),'Clean Data'!$E$1:$E$1893,,0)</f>
        <v>1</v>
      </c>
    </row>
    <row r="666" spans="1:9" hidden="1">
      <c r="A666">
        <v>13</v>
      </c>
      <c r="B666" t="s">
        <v>177</v>
      </c>
      <c r="C666" t="s">
        <v>445</v>
      </c>
      <c r="D666" t="s">
        <v>35</v>
      </c>
      <c r="E666" s="70" t="s">
        <v>164</v>
      </c>
      <c r="F666" s="70" t="s">
        <v>445</v>
      </c>
      <c r="G666" t="s">
        <v>206</v>
      </c>
      <c r="H666" t="s">
        <v>242</v>
      </c>
      <c r="I666" cm="1">
        <f t="array" ref="I666">_xlfn.XLOOKUP(1,('Clean Data'!$A$1:$A$1893='Core data'!A666)*('Clean Data'!$D$1:$D$1893='Core data'!D666),'Clean Data'!$E$1:$E$1893,,0)</f>
        <v>1</v>
      </c>
    </row>
    <row r="667" spans="1:9" hidden="1">
      <c r="A667">
        <v>13</v>
      </c>
      <c r="B667" t="s">
        <v>177</v>
      </c>
      <c r="C667" t="s">
        <v>445</v>
      </c>
      <c r="D667" t="s">
        <v>35</v>
      </c>
      <c r="E667" t="s">
        <v>162</v>
      </c>
      <c r="F667" t="s">
        <v>445</v>
      </c>
      <c r="G667" t="s">
        <v>12</v>
      </c>
      <c r="H667" t="s">
        <v>35</v>
      </c>
      <c r="I667" cm="1">
        <f t="array" ref="I667">_xlfn.XLOOKUP(1,('Clean Data'!$A$1:$A$1893='Core data'!A667)*('Clean Data'!$D$1:$D$1893='Core data'!D667),'Clean Data'!$E$1:$E$1893,,0)</f>
        <v>1</v>
      </c>
    </row>
    <row r="668" spans="1:9" hidden="1">
      <c r="A668">
        <v>14</v>
      </c>
      <c r="B668" t="s">
        <v>178</v>
      </c>
      <c r="C668" t="s">
        <v>445</v>
      </c>
      <c r="D668" t="s">
        <v>35</v>
      </c>
      <c r="E668" s="71" t="s">
        <v>163</v>
      </c>
      <c r="F668" s="71" t="s">
        <v>445</v>
      </c>
      <c r="G668" t="s">
        <v>205</v>
      </c>
      <c r="H668" t="s">
        <v>241</v>
      </c>
      <c r="I668" cm="1">
        <f t="array" ref="I668">_xlfn.XLOOKUP(1,('Clean Data'!$A$1:$A$1893='Core data'!A668)*('Clean Data'!$D$1:$D$1893='Core data'!D668),'Clean Data'!$E$1:$E$1893,,0)</f>
        <v>1</v>
      </c>
    </row>
    <row r="669" spans="1:9" hidden="1">
      <c r="A669">
        <v>14</v>
      </c>
      <c r="B669" t="s">
        <v>178</v>
      </c>
      <c r="C669" t="s">
        <v>445</v>
      </c>
      <c r="D669" t="s">
        <v>35</v>
      </c>
      <c r="E669" s="70" t="s">
        <v>164</v>
      </c>
      <c r="F669" s="70" t="s">
        <v>445</v>
      </c>
      <c r="G669" t="s">
        <v>206</v>
      </c>
      <c r="H669" t="s">
        <v>242</v>
      </c>
      <c r="I669" cm="1">
        <f t="array" ref="I669">_xlfn.XLOOKUP(1,('Clean Data'!$A$1:$A$1893='Core data'!A669)*('Clean Data'!$D$1:$D$1893='Core data'!D669),'Clean Data'!$E$1:$E$1893,,0)</f>
        <v>1</v>
      </c>
    </row>
    <row r="670" spans="1:9" hidden="1">
      <c r="A670">
        <v>14</v>
      </c>
      <c r="B670" t="s">
        <v>178</v>
      </c>
      <c r="C670" t="s">
        <v>445</v>
      </c>
      <c r="D670" t="s">
        <v>35</v>
      </c>
      <c r="E670" t="s">
        <v>162</v>
      </c>
      <c r="F670" t="s">
        <v>445</v>
      </c>
      <c r="G670" t="s">
        <v>12</v>
      </c>
      <c r="H670" t="s">
        <v>35</v>
      </c>
      <c r="I670" cm="1">
        <f t="array" ref="I670">_xlfn.XLOOKUP(1,('Clean Data'!$A$1:$A$1893='Core data'!A670)*('Clean Data'!$D$1:$D$1893='Core data'!D670),'Clean Data'!$E$1:$E$1893,,0)</f>
        <v>1</v>
      </c>
    </row>
    <row r="671" spans="1:9" hidden="1">
      <c r="A671">
        <v>15</v>
      </c>
      <c r="B671" t="s">
        <v>179</v>
      </c>
      <c r="C671" t="s">
        <v>445</v>
      </c>
      <c r="D671" t="s">
        <v>35</v>
      </c>
      <c r="E671" s="71" t="s">
        <v>163</v>
      </c>
      <c r="F671" s="71" t="s">
        <v>445</v>
      </c>
      <c r="G671" t="s">
        <v>205</v>
      </c>
      <c r="H671" t="s">
        <v>241</v>
      </c>
      <c r="I671" cm="1">
        <f t="array" ref="I671">_xlfn.XLOOKUP(1,('Clean Data'!$A$1:$A$1893='Core data'!A671)*('Clean Data'!$D$1:$D$1893='Core data'!D671),'Clean Data'!$E$1:$E$1893,,0)</f>
        <v>1</v>
      </c>
    </row>
    <row r="672" spans="1:9" hidden="1">
      <c r="A672">
        <v>15</v>
      </c>
      <c r="B672" t="s">
        <v>179</v>
      </c>
      <c r="C672" t="s">
        <v>445</v>
      </c>
      <c r="D672" t="s">
        <v>35</v>
      </c>
      <c r="E672" s="70" t="s">
        <v>164</v>
      </c>
      <c r="F672" s="70" t="s">
        <v>445</v>
      </c>
      <c r="G672" t="s">
        <v>206</v>
      </c>
      <c r="H672" t="s">
        <v>242</v>
      </c>
      <c r="I672" cm="1">
        <f t="array" ref="I672">_xlfn.XLOOKUP(1,('Clean Data'!$A$1:$A$1893='Core data'!A672)*('Clean Data'!$D$1:$D$1893='Core data'!D672),'Clean Data'!$E$1:$E$1893,,0)</f>
        <v>1</v>
      </c>
    </row>
    <row r="673" spans="1:9" hidden="1">
      <c r="A673">
        <v>15</v>
      </c>
      <c r="B673" t="s">
        <v>179</v>
      </c>
      <c r="C673" t="s">
        <v>445</v>
      </c>
      <c r="D673" t="s">
        <v>35</v>
      </c>
      <c r="E673" t="s">
        <v>162</v>
      </c>
      <c r="F673" t="s">
        <v>445</v>
      </c>
      <c r="G673" t="s">
        <v>12</v>
      </c>
      <c r="H673" t="s">
        <v>35</v>
      </c>
      <c r="I673" cm="1">
        <f t="array" ref="I673">_xlfn.XLOOKUP(1,('Clean Data'!$A$1:$A$1893='Core data'!A673)*('Clean Data'!$D$1:$D$1893='Core data'!D673),'Clean Data'!$E$1:$E$1893,,0)</f>
        <v>1</v>
      </c>
    </row>
    <row r="674" spans="1:9" hidden="1">
      <c r="A674">
        <v>16</v>
      </c>
      <c r="B674" t="s">
        <v>180</v>
      </c>
      <c r="C674" t="s">
        <v>445</v>
      </c>
      <c r="D674" t="s">
        <v>35</v>
      </c>
      <c r="E674" s="71" t="s">
        <v>163</v>
      </c>
      <c r="F674" s="71" t="s">
        <v>445</v>
      </c>
      <c r="G674" t="s">
        <v>205</v>
      </c>
      <c r="H674" t="s">
        <v>241</v>
      </c>
      <c r="I674" cm="1">
        <f t="array" ref="I674">_xlfn.XLOOKUP(1,('Clean Data'!$A$1:$A$1893='Core data'!A674)*('Clean Data'!$D$1:$D$1893='Core data'!D674),'Clean Data'!$E$1:$E$1893,,0)</f>
        <v>1</v>
      </c>
    </row>
    <row r="675" spans="1:9" hidden="1">
      <c r="A675">
        <v>16</v>
      </c>
      <c r="B675" t="s">
        <v>180</v>
      </c>
      <c r="C675" t="s">
        <v>445</v>
      </c>
      <c r="D675" t="s">
        <v>35</v>
      </c>
      <c r="E675" s="70" t="s">
        <v>164</v>
      </c>
      <c r="F675" s="70" t="s">
        <v>445</v>
      </c>
      <c r="G675" t="s">
        <v>206</v>
      </c>
      <c r="H675" t="s">
        <v>242</v>
      </c>
      <c r="I675" cm="1">
        <f t="array" ref="I675">_xlfn.XLOOKUP(1,('Clean Data'!$A$1:$A$1893='Core data'!A675)*('Clean Data'!$D$1:$D$1893='Core data'!D675),'Clean Data'!$E$1:$E$1893,,0)</f>
        <v>1</v>
      </c>
    </row>
    <row r="676" spans="1:9" hidden="1">
      <c r="A676">
        <v>16</v>
      </c>
      <c r="B676" t="s">
        <v>180</v>
      </c>
      <c r="C676" t="s">
        <v>445</v>
      </c>
      <c r="D676" t="s">
        <v>35</v>
      </c>
      <c r="E676" t="s">
        <v>162</v>
      </c>
      <c r="F676" t="s">
        <v>445</v>
      </c>
      <c r="G676" t="s">
        <v>12</v>
      </c>
      <c r="H676" t="s">
        <v>35</v>
      </c>
      <c r="I676" cm="1">
        <f t="array" ref="I676">_xlfn.XLOOKUP(1,('Clean Data'!$A$1:$A$1893='Core data'!A676)*('Clean Data'!$D$1:$D$1893='Core data'!D676),'Clean Data'!$E$1:$E$1893,,0)</f>
        <v>1</v>
      </c>
    </row>
    <row r="677" spans="1:9" hidden="1">
      <c r="A677">
        <v>1</v>
      </c>
      <c r="B677" t="s">
        <v>166</v>
      </c>
      <c r="C677" t="s">
        <v>446</v>
      </c>
      <c r="D677" t="s">
        <v>36</v>
      </c>
      <c r="E677" s="71" t="s">
        <v>163</v>
      </c>
      <c r="F677" s="71" t="s">
        <v>446</v>
      </c>
      <c r="G677" t="s">
        <v>288</v>
      </c>
      <c r="H677" t="s">
        <v>243</v>
      </c>
      <c r="I677" cm="1">
        <f t="array" ref="I677">_xlfn.XLOOKUP(1,('Clean Data'!$A$1:$A$1893='Core data'!A677)*('Clean Data'!$D$1:$D$1893='Core data'!D677),'Clean Data'!$E$1:$E$1893,,0)</f>
        <v>1</v>
      </c>
    </row>
    <row r="678" spans="1:9" hidden="1">
      <c r="A678">
        <v>1</v>
      </c>
      <c r="B678" t="s">
        <v>166</v>
      </c>
      <c r="C678" t="s">
        <v>446</v>
      </c>
      <c r="D678" t="s">
        <v>36</v>
      </c>
      <c r="E678" s="70" t="s">
        <v>164</v>
      </c>
      <c r="F678" s="70" t="s">
        <v>446</v>
      </c>
      <c r="G678" t="s">
        <v>289</v>
      </c>
      <c r="H678" t="s">
        <v>244</v>
      </c>
      <c r="I678" cm="1">
        <f t="array" ref="I678">_xlfn.XLOOKUP(1,('Clean Data'!$A$1:$A$1893='Core data'!A678)*('Clean Data'!$D$1:$D$1893='Core data'!D678),'Clean Data'!$E$1:$E$1893,,0)</f>
        <v>1</v>
      </c>
    </row>
    <row r="679" spans="1:9" hidden="1">
      <c r="A679">
        <v>1</v>
      </c>
      <c r="B679" t="s">
        <v>166</v>
      </c>
      <c r="C679" t="s">
        <v>446</v>
      </c>
      <c r="D679" t="s">
        <v>36</v>
      </c>
      <c r="E679" t="s">
        <v>162</v>
      </c>
      <c r="F679" t="s">
        <v>446</v>
      </c>
      <c r="G679" t="s">
        <v>62</v>
      </c>
      <c r="H679" t="s">
        <v>36</v>
      </c>
      <c r="I679" cm="1">
        <f t="array" ref="I679">_xlfn.XLOOKUP(1,('Clean Data'!$A$1:$A$1893='Core data'!A679)*('Clean Data'!$D$1:$D$1893='Core data'!D679),'Clean Data'!$E$1:$E$1893,,0)</f>
        <v>1</v>
      </c>
    </row>
    <row r="680" spans="1:9" hidden="1">
      <c r="A680">
        <v>2</v>
      </c>
      <c r="B680" t="s">
        <v>167</v>
      </c>
      <c r="C680" t="s">
        <v>446</v>
      </c>
      <c r="D680" t="s">
        <v>36</v>
      </c>
      <c r="E680" s="71" t="s">
        <v>163</v>
      </c>
      <c r="F680" s="71" t="s">
        <v>446</v>
      </c>
      <c r="G680" t="s">
        <v>288</v>
      </c>
      <c r="H680" t="s">
        <v>243</v>
      </c>
      <c r="I680" cm="1">
        <f t="array" ref="I680">_xlfn.XLOOKUP(1,('Clean Data'!$A$1:$A$1893='Core data'!A680)*('Clean Data'!$D$1:$D$1893='Core data'!D680),'Clean Data'!$E$1:$E$1893,,0)</f>
        <v>1</v>
      </c>
    </row>
    <row r="681" spans="1:9" hidden="1">
      <c r="A681">
        <v>2</v>
      </c>
      <c r="B681" t="s">
        <v>167</v>
      </c>
      <c r="C681" t="s">
        <v>446</v>
      </c>
      <c r="D681" t="s">
        <v>36</v>
      </c>
      <c r="E681" s="70" t="s">
        <v>164</v>
      </c>
      <c r="F681" s="70" t="s">
        <v>446</v>
      </c>
      <c r="G681" t="s">
        <v>289</v>
      </c>
      <c r="H681" t="s">
        <v>244</v>
      </c>
      <c r="I681" cm="1">
        <f t="array" ref="I681">_xlfn.XLOOKUP(1,('Clean Data'!$A$1:$A$1893='Core data'!A681)*('Clean Data'!$D$1:$D$1893='Core data'!D681),'Clean Data'!$E$1:$E$1893,,0)</f>
        <v>1</v>
      </c>
    </row>
    <row r="682" spans="1:9" hidden="1">
      <c r="A682">
        <v>2</v>
      </c>
      <c r="B682" t="s">
        <v>167</v>
      </c>
      <c r="C682" t="s">
        <v>446</v>
      </c>
      <c r="D682" t="s">
        <v>36</v>
      </c>
      <c r="E682" t="s">
        <v>162</v>
      </c>
      <c r="F682" t="s">
        <v>446</v>
      </c>
      <c r="G682" t="s">
        <v>62</v>
      </c>
      <c r="H682" t="s">
        <v>36</v>
      </c>
      <c r="I682" cm="1">
        <f t="array" ref="I682">_xlfn.XLOOKUP(1,('Clean Data'!$A$1:$A$1893='Core data'!A682)*('Clean Data'!$D$1:$D$1893='Core data'!D682),'Clean Data'!$E$1:$E$1893,,0)</f>
        <v>1</v>
      </c>
    </row>
    <row r="683" spans="1:9" hidden="1">
      <c r="A683">
        <v>4</v>
      </c>
      <c r="B683" t="s">
        <v>444</v>
      </c>
      <c r="C683" t="s">
        <v>446</v>
      </c>
      <c r="D683" t="s">
        <v>36</v>
      </c>
      <c r="E683" s="71" t="s">
        <v>163</v>
      </c>
      <c r="F683" s="71" t="s">
        <v>446</v>
      </c>
      <c r="G683" t="s">
        <v>288</v>
      </c>
      <c r="H683" t="s">
        <v>243</v>
      </c>
      <c r="I683" cm="1">
        <f t="array" ref="I683">_xlfn.XLOOKUP(1,('Clean Data'!$A$1:$A$1893='Core data'!A683)*('Clean Data'!$D$1:$D$1893='Core data'!D683),'Clean Data'!$E$1:$E$1893,,0)</f>
        <v>1</v>
      </c>
    </row>
    <row r="684" spans="1:9" hidden="1">
      <c r="A684">
        <v>4</v>
      </c>
      <c r="B684" t="s">
        <v>444</v>
      </c>
      <c r="C684" t="s">
        <v>446</v>
      </c>
      <c r="D684" t="s">
        <v>36</v>
      </c>
      <c r="E684" s="70" t="s">
        <v>164</v>
      </c>
      <c r="F684" s="70" t="s">
        <v>446</v>
      </c>
      <c r="G684" t="s">
        <v>289</v>
      </c>
      <c r="H684" t="s">
        <v>244</v>
      </c>
      <c r="I684" cm="1">
        <f t="array" ref="I684">_xlfn.XLOOKUP(1,('Clean Data'!$A$1:$A$1893='Core data'!A684)*('Clean Data'!$D$1:$D$1893='Core data'!D684),'Clean Data'!$E$1:$E$1893,,0)</f>
        <v>1</v>
      </c>
    </row>
    <row r="685" spans="1:9" hidden="1">
      <c r="A685">
        <v>4</v>
      </c>
      <c r="B685" t="s">
        <v>444</v>
      </c>
      <c r="C685" t="s">
        <v>446</v>
      </c>
      <c r="D685" t="s">
        <v>36</v>
      </c>
      <c r="E685" t="s">
        <v>162</v>
      </c>
      <c r="F685" t="s">
        <v>446</v>
      </c>
      <c r="G685" t="s">
        <v>62</v>
      </c>
      <c r="H685" t="s">
        <v>36</v>
      </c>
      <c r="I685" cm="1">
        <f t="array" ref="I685">_xlfn.XLOOKUP(1,('Clean Data'!$A$1:$A$1893='Core data'!A685)*('Clean Data'!$D$1:$D$1893='Core data'!D685),'Clean Data'!$E$1:$E$1893,,0)</f>
        <v>1</v>
      </c>
    </row>
    <row r="686" spans="1:9" hidden="1">
      <c r="A686">
        <v>5</v>
      </c>
      <c r="B686" t="s">
        <v>169</v>
      </c>
      <c r="C686" t="s">
        <v>446</v>
      </c>
      <c r="D686" t="s">
        <v>36</v>
      </c>
      <c r="E686" s="71" t="s">
        <v>163</v>
      </c>
      <c r="F686" s="71" t="s">
        <v>446</v>
      </c>
      <c r="G686" t="s">
        <v>288</v>
      </c>
      <c r="H686" t="s">
        <v>243</v>
      </c>
      <c r="I686" cm="1">
        <f t="array" ref="I686">_xlfn.XLOOKUP(1,('Clean Data'!$A$1:$A$1893='Core data'!A686)*('Clean Data'!$D$1:$D$1893='Core data'!D686),'Clean Data'!$E$1:$E$1893,,0)</f>
        <v>0</v>
      </c>
    </row>
    <row r="687" spans="1:9" hidden="1">
      <c r="A687">
        <v>5</v>
      </c>
      <c r="B687" t="s">
        <v>169</v>
      </c>
      <c r="C687" t="s">
        <v>446</v>
      </c>
      <c r="D687" t="s">
        <v>36</v>
      </c>
      <c r="E687" s="70" t="s">
        <v>164</v>
      </c>
      <c r="F687" s="70" t="s">
        <v>446</v>
      </c>
      <c r="G687" t="s">
        <v>289</v>
      </c>
      <c r="H687" t="s">
        <v>244</v>
      </c>
      <c r="I687" cm="1">
        <f t="array" ref="I687">_xlfn.XLOOKUP(1,('Clean Data'!$A$1:$A$1893='Core data'!A687)*('Clean Data'!$D$1:$D$1893='Core data'!D687),'Clean Data'!$E$1:$E$1893,,0)</f>
        <v>0</v>
      </c>
    </row>
    <row r="688" spans="1:9" hidden="1">
      <c r="A688">
        <v>5</v>
      </c>
      <c r="B688" t="s">
        <v>169</v>
      </c>
      <c r="C688" t="s">
        <v>446</v>
      </c>
      <c r="D688" t="s">
        <v>36</v>
      </c>
      <c r="E688" t="s">
        <v>162</v>
      </c>
      <c r="F688" t="s">
        <v>446</v>
      </c>
      <c r="G688" t="s">
        <v>62</v>
      </c>
      <c r="H688" t="s">
        <v>36</v>
      </c>
      <c r="I688" cm="1">
        <f t="array" ref="I688">_xlfn.XLOOKUP(1,('Clean Data'!$A$1:$A$1893='Core data'!A688)*('Clean Data'!$D$1:$D$1893='Core data'!D688),'Clean Data'!$E$1:$E$1893,,0)</f>
        <v>0</v>
      </c>
    </row>
    <row r="689" spans="1:9" hidden="1">
      <c r="A689">
        <v>6</v>
      </c>
      <c r="B689" t="s">
        <v>170</v>
      </c>
      <c r="C689" t="s">
        <v>446</v>
      </c>
      <c r="D689" t="s">
        <v>36</v>
      </c>
      <c r="E689" s="71" t="s">
        <v>163</v>
      </c>
      <c r="F689" s="71" t="s">
        <v>446</v>
      </c>
      <c r="G689" t="s">
        <v>288</v>
      </c>
      <c r="H689" t="s">
        <v>243</v>
      </c>
      <c r="I689" cm="1">
        <f t="array" ref="I689">_xlfn.XLOOKUP(1,('Clean Data'!$A$1:$A$1893='Core data'!A689)*('Clean Data'!$D$1:$D$1893='Core data'!D689),'Clean Data'!$E$1:$E$1893,,0)</f>
        <v>1</v>
      </c>
    </row>
    <row r="690" spans="1:9" hidden="1">
      <c r="A690">
        <v>6</v>
      </c>
      <c r="B690" t="s">
        <v>170</v>
      </c>
      <c r="C690" t="s">
        <v>446</v>
      </c>
      <c r="D690" t="s">
        <v>36</v>
      </c>
      <c r="E690" s="70" t="s">
        <v>164</v>
      </c>
      <c r="F690" s="70" t="s">
        <v>446</v>
      </c>
      <c r="G690" t="s">
        <v>289</v>
      </c>
      <c r="H690" t="s">
        <v>244</v>
      </c>
      <c r="I690" cm="1">
        <f t="array" ref="I690">_xlfn.XLOOKUP(1,('Clean Data'!$A$1:$A$1893='Core data'!A690)*('Clean Data'!$D$1:$D$1893='Core data'!D690),'Clean Data'!$E$1:$E$1893,,0)</f>
        <v>1</v>
      </c>
    </row>
    <row r="691" spans="1:9" hidden="1">
      <c r="A691">
        <v>6</v>
      </c>
      <c r="B691" t="s">
        <v>170</v>
      </c>
      <c r="C691" t="s">
        <v>446</v>
      </c>
      <c r="D691" t="s">
        <v>36</v>
      </c>
      <c r="E691" t="s">
        <v>162</v>
      </c>
      <c r="F691" t="s">
        <v>446</v>
      </c>
      <c r="G691" t="s">
        <v>62</v>
      </c>
      <c r="H691" t="s">
        <v>36</v>
      </c>
      <c r="I691" cm="1">
        <f t="array" ref="I691">_xlfn.XLOOKUP(1,('Clean Data'!$A$1:$A$1893='Core data'!A691)*('Clean Data'!$D$1:$D$1893='Core data'!D691),'Clean Data'!$E$1:$E$1893,,0)</f>
        <v>1</v>
      </c>
    </row>
    <row r="692" spans="1:9" hidden="1">
      <c r="A692">
        <v>7</v>
      </c>
      <c r="B692" t="s">
        <v>171</v>
      </c>
      <c r="C692" t="s">
        <v>446</v>
      </c>
      <c r="D692" t="s">
        <v>36</v>
      </c>
      <c r="E692" s="71" t="s">
        <v>163</v>
      </c>
      <c r="F692" s="71" t="s">
        <v>446</v>
      </c>
      <c r="G692" t="s">
        <v>288</v>
      </c>
      <c r="H692" t="s">
        <v>243</v>
      </c>
      <c r="I692" cm="1">
        <f t="array" ref="I692">_xlfn.XLOOKUP(1,('Clean Data'!$A$1:$A$1893='Core data'!A692)*('Clean Data'!$D$1:$D$1893='Core data'!D692),'Clean Data'!$E$1:$E$1893,,0)</f>
        <v>1</v>
      </c>
    </row>
    <row r="693" spans="1:9" hidden="1">
      <c r="A693">
        <v>7</v>
      </c>
      <c r="B693" t="s">
        <v>171</v>
      </c>
      <c r="C693" t="s">
        <v>446</v>
      </c>
      <c r="D693" t="s">
        <v>36</v>
      </c>
      <c r="E693" s="70" t="s">
        <v>164</v>
      </c>
      <c r="F693" s="70" t="s">
        <v>446</v>
      </c>
      <c r="G693" t="s">
        <v>289</v>
      </c>
      <c r="H693" t="s">
        <v>244</v>
      </c>
      <c r="I693" cm="1">
        <f t="array" ref="I693">_xlfn.XLOOKUP(1,('Clean Data'!$A$1:$A$1893='Core data'!A693)*('Clean Data'!$D$1:$D$1893='Core data'!D693),'Clean Data'!$E$1:$E$1893,,0)</f>
        <v>1</v>
      </c>
    </row>
    <row r="694" spans="1:9" hidden="1">
      <c r="A694">
        <v>7</v>
      </c>
      <c r="B694" t="s">
        <v>171</v>
      </c>
      <c r="C694" t="s">
        <v>446</v>
      </c>
      <c r="D694" t="s">
        <v>36</v>
      </c>
      <c r="E694" t="s">
        <v>162</v>
      </c>
      <c r="F694" t="s">
        <v>446</v>
      </c>
      <c r="G694" t="s">
        <v>62</v>
      </c>
      <c r="H694" t="s">
        <v>36</v>
      </c>
      <c r="I694" cm="1">
        <f t="array" ref="I694">_xlfn.XLOOKUP(1,('Clean Data'!$A$1:$A$1893='Core data'!A694)*('Clean Data'!$D$1:$D$1893='Core data'!D694),'Clean Data'!$E$1:$E$1893,,0)</f>
        <v>1</v>
      </c>
    </row>
    <row r="695" spans="1:9" hidden="1">
      <c r="A695">
        <v>8</v>
      </c>
      <c r="B695" t="s">
        <v>172</v>
      </c>
      <c r="C695" t="s">
        <v>446</v>
      </c>
      <c r="D695" t="s">
        <v>36</v>
      </c>
      <c r="E695" s="71" t="s">
        <v>163</v>
      </c>
      <c r="F695" s="71" t="s">
        <v>446</v>
      </c>
      <c r="G695" t="s">
        <v>288</v>
      </c>
      <c r="H695" t="s">
        <v>243</v>
      </c>
      <c r="I695" cm="1">
        <f t="array" ref="I695">_xlfn.XLOOKUP(1,('Clean Data'!$A$1:$A$1893='Core data'!A695)*('Clean Data'!$D$1:$D$1893='Core data'!D695),'Clean Data'!$E$1:$E$1893,,0)</f>
        <v>1</v>
      </c>
    </row>
    <row r="696" spans="1:9" hidden="1">
      <c r="A696">
        <v>8</v>
      </c>
      <c r="B696" t="s">
        <v>172</v>
      </c>
      <c r="C696" t="s">
        <v>446</v>
      </c>
      <c r="D696" t="s">
        <v>36</v>
      </c>
      <c r="E696" s="70" t="s">
        <v>164</v>
      </c>
      <c r="F696" s="70" t="s">
        <v>446</v>
      </c>
      <c r="G696" t="s">
        <v>289</v>
      </c>
      <c r="H696" t="s">
        <v>244</v>
      </c>
      <c r="I696" cm="1">
        <f t="array" ref="I696">_xlfn.XLOOKUP(1,('Clean Data'!$A$1:$A$1893='Core data'!A696)*('Clean Data'!$D$1:$D$1893='Core data'!D696),'Clean Data'!$E$1:$E$1893,,0)</f>
        <v>1</v>
      </c>
    </row>
    <row r="697" spans="1:9" hidden="1">
      <c r="A697">
        <v>8</v>
      </c>
      <c r="B697" t="s">
        <v>172</v>
      </c>
      <c r="C697" t="s">
        <v>446</v>
      </c>
      <c r="D697" t="s">
        <v>36</v>
      </c>
      <c r="E697" t="s">
        <v>162</v>
      </c>
      <c r="F697" t="s">
        <v>446</v>
      </c>
      <c r="G697" t="s">
        <v>62</v>
      </c>
      <c r="H697" t="s">
        <v>36</v>
      </c>
      <c r="I697" cm="1">
        <f t="array" ref="I697">_xlfn.XLOOKUP(1,('Clean Data'!$A$1:$A$1893='Core data'!A697)*('Clean Data'!$D$1:$D$1893='Core data'!D697),'Clean Data'!$E$1:$E$1893,,0)</f>
        <v>1</v>
      </c>
    </row>
    <row r="698" spans="1:9" hidden="1">
      <c r="A698">
        <v>9</v>
      </c>
      <c r="B698" t="s">
        <v>173</v>
      </c>
      <c r="C698" t="s">
        <v>446</v>
      </c>
      <c r="D698" t="s">
        <v>36</v>
      </c>
      <c r="E698" s="71" t="s">
        <v>163</v>
      </c>
      <c r="F698" s="71" t="s">
        <v>446</v>
      </c>
      <c r="G698" t="s">
        <v>288</v>
      </c>
      <c r="H698" t="s">
        <v>243</v>
      </c>
      <c r="I698" cm="1">
        <f t="array" ref="I698">_xlfn.XLOOKUP(1,('Clean Data'!$A$1:$A$1893='Core data'!A698)*('Clean Data'!$D$1:$D$1893='Core data'!D698),'Clean Data'!$E$1:$E$1893,,0)</f>
        <v>1</v>
      </c>
    </row>
    <row r="699" spans="1:9" hidden="1">
      <c r="A699">
        <v>9</v>
      </c>
      <c r="B699" t="s">
        <v>173</v>
      </c>
      <c r="C699" t="s">
        <v>446</v>
      </c>
      <c r="D699" t="s">
        <v>36</v>
      </c>
      <c r="E699" s="70" t="s">
        <v>164</v>
      </c>
      <c r="F699" s="70" t="s">
        <v>446</v>
      </c>
      <c r="G699" t="s">
        <v>289</v>
      </c>
      <c r="H699" t="s">
        <v>244</v>
      </c>
      <c r="I699" cm="1">
        <f t="array" ref="I699">_xlfn.XLOOKUP(1,('Clean Data'!$A$1:$A$1893='Core data'!A699)*('Clean Data'!$D$1:$D$1893='Core data'!D699),'Clean Data'!$E$1:$E$1893,,0)</f>
        <v>1</v>
      </c>
    </row>
    <row r="700" spans="1:9" hidden="1">
      <c r="A700">
        <v>9</v>
      </c>
      <c r="B700" t="s">
        <v>173</v>
      </c>
      <c r="C700" t="s">
        <v>446</v>
      </c>
      <c r="D700" t="s">
        <v>36</v>
      </c>
      <c r="E700" t="s">
        <v>162</v>
      </c>
      <c r="F700" t="s">
        <v>446</v>
      </c>
      <c r="G700" t="s">
        <v>62</v>
      </c>
      <c r="H700" t="s">
        <v>36</v>
      </c>
      <c r="I700" cm="1">
        <f t="array" ref="I700">_xlfn.XLOOKUP(1,('Clean Data'!$A$1:$A$1893='Core data'!A700)*('Clean Data'!$D$1:$D$1893='Core data'!D700),'Clean Data'!$E$1:$E$1893,,0)</f>
        <v>1</v>
      </c>
    </row>
    <row r="701" spans="1:9" hidden="1">
      <c r="A701">
        <v>10</v>
      </c>
      <c r="B701" t="s">
        <v>174</v>
      </c>
      <c r="C701" t="s">
        <v>446</v>
      </c>
      <c r="D701" t="s">
        <v>36</v>
      </c>
      <c r="E701" s="71" t="s">
        <v>163</v>
      </c>
      <c r="F701" s="71" t="s">
        <v>446</v>
      </c>
      <c r="G701" t="s">
        <v>288</v>
      </c>
      <c r="H701" t="s">
        <v>243</v>
      </c>
      <c r="I701" cm="1">
        <f t="array" ref="I701">_xlfn.XLOOKUP(1,('Clean Data'!$A$1:$A$1893='Core data'!A701)*('Clean Data'!$D$1:$D$1893='Core data'!D701),'Clean Data'!$E$1:$E$1893,,0)</f>
        <v>1</v>
      </c>
    </row>
    <row r="702" spans="1:9" hidden="1">
      <c r="A702">
        <v>10</v>
      </c>
      <c r="B702" t="s">
        <v>174</v>
      </c>
      <c r="C702" t="s">
        <v>446</v>
      </c>
      <c r="D702" t="s">
        <v>36</v>
      </c>
      <c r="E702" s="70" t="s">
        <v>164</v>
      </c>
      <c r="F702" s="70" t="s">
        <v>446</v>
      </c>
      <c r="G702" t="s">
        <v>289</v>
      </c>
      <c r="H702" t="s">
        <v>244</v>
      </c>
      <c r="I702" cm="1">
        <f t="array" ref="I702">_xlfn.XLOOKUP(1,('Clean Data'!$A$1:$A$1893='Core data'!A702)*('Clean Data'!$D$1:$D$1893='Core data'!D702),'Clean Data'!$E$1:$E$1893,,0)</f>
        <v>1</v>
      </c>
    </row>
    <row r="703" spans="1:9" hidden="1">
      <c r="A703">
        <v>10</v>
      </c>
      <c r="B703" t="s">
        <v>174</v>
      </c>
      <c r="C703" t="s">
        <v>446</v>
      </c>
      <c r="D703" t="s">
        <v>36</v>
      </c>
      <c r="E703" t="s">
        <v>162</v>
      </c>
      <c r="F703" t="s">
        <v>446</v>
      </c>
      <c r="G703" t="s">
        <v>62</v>
      </c>
      <c r="H703" t="s">
        <v>36</v>
      </c>
      <c r="I703" cm="1">
        <f t="array" ref="I703">_xlfn.XLOOKUP(1,('Clean Data'!$A$1:$A$1893='Core data'!A703)*('Clean Data'!$D$1:$D$1893='Core data'!D703),'Clean Data'!$E$1:$E$1893,,0)</f>
        <v>1</v>
      </c>
    </row>
    <row r="704" spans="1:9" hidden="1">
      <c r="A704">
        <v>11</v>
      </c>
      <c r="B704" t="s">
        <v>175</v>
      </c>
      <c r="C704" t="s">
        <v>446</v>
      </c>
      <c r="D704" t="s">
        <v>36</v>
      </c>
      <c r="E704" s="71" t="s">
        <v>163</v>
      </c>
      <c r="F704" s="71" t="s">
        <v>446</v>
      </c>
      <c r="G704" t="s">
        <v>288</v>
      </c>
      <c r="H704" t="s">
        <v>243</v>
      </c>
      <c r="I704" cm="1">
        <f t="array" ref="I704">_xlfn.XLOOKUP(1,('Clean Data'!$A$1:$A$1893='Core data'!A704)*('Clean Data'!$D$1:$D$1893='Core data'!D704),'Clean Data'!$E$1:$E$1893,,0)</f>
        <v>0</v>
      </c>
    </row>
    <row r="705" spans="1:9" hidden="1">
      <c r="A705">
        <v>11</v>
      </c>
      <c r="B705" t="s">
        <v>175</v>
      </c>
      <c r="C705" t="s">
        <v>446</v>
      </c>
      <c r="D705" t="s">
        <v>36</v>
      </c>
      <c r="E705" s="70" t="s">
        <v>164</v>
      </c>
      <c r="F705" s="70" t="s">
        <v>446</v>
      </c>
      <c r="G705" t="s">
        <v>289</v>
      </c>
      <c r="H705" t="s">
        <v>244</v>
      </c>
      <c r="I705" cm="1">
        <f t="array" ref="I705">_xlfn.XLOOKUP(1,('Clean Data'!$A$1:$A$1893='Core data'!A705)*('Clean Data'!$D$1:$D$1893='Core data'!D705),'Clean Data'!$E$1:$E$1893,,0)</f>
        <v>0</v>
      </c>
    </row>
    <row r="706" spans="1:9" hidden="1">
      <c r="A706">
        <v>11</v>
      </c>
      <c r="B706" t="s">
        <v>175</v>
      </c>
      <c r="C706" t="s">
        <v>446</v>
      </c>
      <c r="D706" t="s">
        <v>36</v>
      </c>
      <c r="E706" t="s">
        <v>162</v>
      </c>
      <c r="F706" t="s">
        <v>446</v>
      </c>
      <c r="G706" t="s">
        <v>62</v>
      </c>
      <c r="H706" t="s">
        <v>36</v>
      </c>
      <c r="I706" cm="1">
        <f t="array" ref="I706">_xlfn.XLOOKUP(1,('Clean Data'!$A$1:$A$1893='Core data'!A706)*('Clean Data'!$D$1:$D$1893='Core data'!D706),'Clean Data'!$E$1:$E$1893,,0)</f>
        <v>0</v>
      </c>
    </row>
    <row r="707" spans="1:9" hidden="1">
      <c r="A707">
        <v>12</v>
      </c>
      <c r="B707" t="s">
        <v>176</v>
      </c>
      <c r="C707" t="s">
        <v>446</v>
      </c>
      <c r="D707" t="s">
        <v>36</v>
      </c>
      <c r="E707" s="71" t="s">
        <v>163</v>
      </c>
      <c r="F707" s="71" t="s">
        <v>446</v>
      </c>
      <c r="G707" t="s">
        <v>288</v>
      </c>
      <c r="H707" t="s">
        <v>243</v>
      </c>
      <c r="I707" cm="1">
        <f t="array" ref="I707">_xlfn.XLOOKUP(1,('Clean Data'!$A$1:$A$1893='Core data'!A707)*('Clean Data'!$D$1:$D$1893='Core data'!D707),'Clean Data'!$E$1:$E$1893,,0)</f>
        <v>0</v>
      </c>
    </row>
    <row r="708" spans="1:9" hidden="1">
      <c r="A708">
        <v>12</v>
      </c>
      <c r="B708" t="s">
        <v>176</v>
      </c>
      <c r="C708" t="s">
        <v>446</v>
      </c>
      <c r="D708" t="s">
        <v>36</v>
      </c>
      <c r="E708" s="70" t="s">
        <v>164</v>
      </c>
      <c r="F708" s="70" t="s">
        <v>446</v>
      </c>
      <c r="G708" t="s">
        <v>289</v>
      </c>
      <c r="H708" t="s">
        <v>244</v>
      </c>
      <c r="I708" cm="1">
        <f t="array" ref="I708">_xlfn.XLOOKUP(1,('Clean Data'!$A$1:$A$1893='Core data'!A708)*('Clean Data'!$D$1:$D$1893='Core data'!D708),'Clean Data'!$E$1:$E$1893,,0)</f>
        <v>0</v>
      </c>
    </row>
    <row r="709" spans="1:9" hidden="1">
      <c r="A709">
        <v>12</v>
      </c>
      <c r="B709" t="s">
        <v>176</v>
      </c>
      <c r="C709" t="s">
        <v>446</v>
      </c>
      <c r="D709" t="s">
        <v>36</v>
      </c>
      <c r="E709" t="s">
        <v>162</v>
      </c>
      <c r="F709" t="s">
        <v>446</v>
      </c>
      <c r="G709" t="s">
        <v>62</v>
      </c>
      <c r="H709" t="s">
        <v>36</v>
      </c>
      <c r="I709" cm="1">
        <f t="array" ref="I709">_xlfn.XLOOKUP(1,('Clean Data'!$A$1:$A$1893='Core data'!A709)*('Clean Data'!$D$1:$D$1893='Core data'!D709),'Clean Data'!$E$1:$E$1893,,0)</f>
        <v>0</v>
      </c>
    </row>
    <row r="710" spans="1:9" hidden="1">
      <c r="A710">
        <v>13</v>
      </c>
      <c r="B710" t="s">
        <v>177</v>
      </c>
      <c r="C710" t="s">
        <v>446</v>
      </c>
      <c r="D710" t="s">
        <v>36</v>
      </c>
      <c r="E710" s="71" t="s">
        <v>163</v>
      </c>
      <c r="F710" s="71" t="s">
        <v>446</v>
      </c>
      <c r="G710" t="s">
        <v>288</v>
      </c>
      <c r="H710" t="s">
        <v>243</v>
      </c>
      <c r="I710" cm="1">
        <f t="array" ref="I710">_xlfn.XLOOKUP(1,('Clean Data'!$A$1:$A$1893='Core data'!A710)*('Clean Data'!$D$1:$D$1893='Core data'!D710),'Clean Data'!$E$1:$E$1893,,0)</f>
        <v>1</v>
      </c>
    </row>
    <row r="711" spans="1:9" hidden="1">
      <c r="A711">
        <v>13</v>
      </c>
      <c r="B711" t="s">
        <v>177</v>
      </c>
      <c r="C711" t="s">
        <v>446</v>
      </c>
      <c r="D711" t="s">
        <v>36</v>
      </c>
      <c r="E711" s="70" t="s">
        <v>164</v>
      </c>
      <c r="F711" s="70" t="s">
        <v>446</v>
      </c>
      <c r="G711" t="s">
        <v>289</v>
      </c>
      <c r="H711" t="s">
        <v>244</v>
      </c>
      <c r="I711" cm="1">
        <f t="array" ref="I711">_xlfn.XLOOKUP(1,('Clean Data'!$A$1:$A$1893='Core data'!A711)*('Clean Data'!$D$1:$D$1893='Core data'!D711),'Clean Data'!$E$1:$E$1893,,0)</f>
        <v>1</v>
      </c>
    </row>
    <row r="712" spans="1:9" hidden="1">
      <c r="A712">
        <v>13</v>
      </c>
      <c r="B712" t="s">
        <v>177</v>
      </c>
      <c r="C712" t="s">
        <v>446</v>
      </c>
      <c r="D712" t="s">
        <v>36</v>
      </c>
      <c r="E712" t="s">
        <v>162</v>
      </c>
      <c r="F712" t="s">
        <v>446</v>
      </c>
      <c r="G712" t="s">
        <v>62</v>
      </c>
      <c r="H712" t="s">
        <v>36</v>
      </c>
      <c r="I712" cm="1">
        <f t="array" ref="I712">_xlfn.XLOOKUP(1,('Clean Data'!$A$1:$A$1893='Core data'!A712)*('Clean Data'!$D$1:$D$1893='Core data'!D712),'Clean Data'!$E$1:$E$1893,,0)</f>
        <v>1</v>
      </c>
    </row>
    <row r="713" spans="1:9" hidden="1">
      <c r="A713">
        <v>14</v>
      </c>
      <c r="B713" t="s">
        <v>178</v>
      </c>
      <c r="C713" t="s">
        <v>446</v>
      </c>
      <c r="D713" t="s">
        <v>36</v>
      </c>
      <c r="E713" s="71" t="s">
        <v>163</v>
      </c>
      <c r="F713" s="71" t="s">
        <v>446</v>
      </c>
      <c r="G713" t="s">
        <v>288</v>
      </c>
      <c r="H713" t="s">
        <v>243</v>
      </c>
      <c r="I713" cm="1">
        <f t="array" ref="I713">_xlfn.XLOOKUP(1,('Clean Data'!$A$1:$A$1893='Core data'!A713)*('Clean Data'!$D$1:$D$1893='Core data'!D713),'Clean Data'!$E$1:$E$1893,,0)</f>
        <v>0</v>
      </c>
    </row>
    <row r="714" spans="1:9" hidden="1">
      <c r="A714">
        <v>14</v>
      </c>
      <c r="B714" t="s">
        <v>178</v>
      </c>
      <c r="C714" t="s">
        <v>446</v>
      </c>
      <c r="D714" t="s">
        <v>36</v>
      </c>
      <c r="E714" s="70" t="s">
        <v>164</v>
      </c>
      <c r="F714" s="70" t="s">
        <v>446</v>
      </c>
      <c r="G714" t="s">
        <v>289</v>
      </c>
      <c r="H714" t="s">
        <v>244</v>
      </c>
      <c r="I714" cm="1">
        <f t="array" ref="I714">_xlfn.XLOOKUP(1,('Clean Data'!$A$1:$A$1893='Core data'!A714)*('Clean Data'!$D$1:$D$1893='Core data'!D714),'Clean Data'!$E$1:$E$1893,,0)</f>
        <v>0</v>
      </c>
    </row>
    <row r="715" spans="1:9" hidden="1">
      <c r="A715">
        <v>14</v>
      </c>
      <c r="B715" t="s">
        <v>178</v>
      </c>
      <c r="C715" t="s">
        <v>446</v>
      </c>
      <c r="D715" t="s">
        <v>36</v>
      </c>
      <c r="E715" t="s">
        <v>162</v>
      </c>
      <c r="F715" t="s">
        <v>446</v>
      </c>
      <c r="G715" t="s">
        <v>62</v>
      </c>
      <c r="H715" t="s">
        <v>36</v>
      </c>
      <c r="I715" cm="1">
        <f t="array" ref="I715">_xlfn.XLOOKUP(1,('Clean Data'!$A$1:$A$1893='Core data'!A715)*('Clean Data'!$D$1:$D$1893='Core data'!D715),'Clean Data'!$E$1:$E$1893,,0)</f>
        <v>0</v>
      </c>
    </row>
    <row r="716" spans="1:9" hidden="1">
      <c r="A716">
        <v>15</v>
      </c>
      <c r="B716" t="s">
        <v>179</v>
      </c>
      <c r="C716" t="s">
        <v>446</v>
      </c>
      <c r="D716" t="s">
        <v>36</v>
      </c>
      <c r="E716" s="71" t="s">
        <v>163</v>
      </c>
      <c r="F716" s="71" t="s">
        <v>446</v>
      </c>
      <c r="G716" t="s">
        <v>288</v>
      </c>
      <c r="H716" t="s">
        <v>243</v>
      </c>
      <c r="I716" cm="1">
        <f t="array" ref="I716">_xlfn.XLOOKUP(1,('Clean Data'!$A$1:$A$1893='Core data'!A716)*('Clean Data'!$D$1:$D$1893='Core data'!D716),'Clean Data'!$E$1:$E$1893,,0)</f>
        <v>1</v>
      </c>
    </row>
    <row r="717" spans="1:9" hidden="1">
      <c r="A717">
        <v>15</v>
      </c>
      <c r="B717" t="s">
        <v>179</v>
      </c>
      <c r="C717" t="s">
        <v>446</v>
      </c>
      <c r="D717" t="s">
        <v>36</v>
      </c>
      <c r="E717" s="70" t="s">
        <v>164</v>
      </c>
      <c r="F717" s="70" t="s">
        <v>446</v>
      </c>
      <c r="G717" t="s">
        <v>289</v>
      </c>
      <c r="H717" t="s">
        <v>244</v>
      </c>
      <c r="I717" cm="1">
        <f t="array" ref="I717">_xlfn.XLOOKUP(1,('Clean Data'!$A$1:$A$1893='Core data'!A717)*('Clean Data'!$D$1:$D$1893='Core data'!D717),'Clean Data'!$E$1:$E$1893,,0)</f>
        <v>1</v>
      </c>
    </row>
    <row r="718" spans="1:9" hidden="1">
      <c r="A718">
        <v>15</v>
      </c>
      <c r="B718" t="s">
        <v>179</v>
      </c>
      <c r="C718" t="s">
        <v>446</v>
      </c>
      <c r="D718" t="s">
        <v>36</v>
      </c>
      <c r="E718" t="s">
        <v>162</v>
      </c>
      <c r="F718" t="s">
        <v>446</v>
      </c>
      <c r="G718" t="s">
        <v>62</v>
      </c>
      <c r="H718" t="s">
        <v>36</v>
      </c>
      <c r="I718" cm="1">
        <f t="array" ref="I718">_xlfn.XLOOKUP(1,('Clean Data'!$A$1:$A$1893='Core data'!A718)*('Clean Data'!$D$1:$D$1893='Core data'!D718),'Clean Data'!$E$1:$E$1893,,0)</f>
        <v>1</v>
      </c>
    </row>
    <row r="719" spans="1:9" hidden="1">
      <c r="A719">
        <v>16</v>
      </c>
      <c r="B719" t="s">
        <v>180</v>
      </c>
      <c r="C719" t="s">
        <v>446</v>
      </c>
      <c r="D719" t="s">
        <v>36</v>
      </c>
      <c r="E719" s="71" t="s">
        <v>163</v>
      </c>
      <c r="F719" s="71" t="s">
        <v>446</v>
      </c>
      <c r="G719" t="s">
        <v>288</v>
      </c>
      <c r="H719" t="s">
        <v>243</v>
      </c>
      <c r="I719" cm="1">
        <f t="array" ref="I719">_xlfn.XLOOKUP(1,('Clean Data'!$A$1:$A$1893='Core data'!A719)*('Clean Data'!$D$1:$D$1893='Core data'!D719),'Clean Data'!$E$1:$E$1893,,0)</f>
        <v>0</v>
      </c>
    </row>
    <row r="720" spans="1:9" hidden="1">
      <c r="A720">
        <v>16</v>
      </c>
      <c r="B720" t="s">
        <v>180</v>
      </c>
      <c r="C720" t="s">
        <v>446</v>
      </c>
      <c r="D720" t="s">
        <v>36</v>
      </c>
      <c r="E720" s="70" t="s">
        <v>164</v>
      </c>
      <c r="F720" s="70" t="s">
        <v>446</v>
      </c>
      <c r="G720" t="s">
        <v>289</v>
      </c>
      <c r="H720" t="s">
        <v>244</v>
      </c>
      <c r="I720" cm="1">
        <f t="array" ref="I720">_xlfn.XLOOKUP(1,('Clean Data'!$A$1:$A$1893='Core data'!A720)*('Clean Data'!$D$1:$D$1893='Core data'!D720),'Clean Data'!$E$1:$E$1893,,0)</f>
        <v>0</v>
      </c>
    </row>
    <row r="721" spans="1:9" hidden="1">
      <c r="A721">
        <v>16</v>
      </c>
      <c r="B721" t="s">
        <v>180</v>
      </c>
      <c r="C721" t="s">
        <v>446</v>
      </c>
      <c r="D721" t="s">
        <v>36</v>
      </c>
      <c r="E721" t="s">
        <v>162</v>
      </c>
      <c r="F721" t="s">
        <v>446</v>
      </c>
      <c r="G721" t="s">
        <v>62</v>
      </c>
      <c r="H721" t="s">
        <v>36</v>
      </c>
      <c r="I721" cm="1">
        <f t="array" ref="I721">_xlfn.XLOOKUP(1,('Clean Data'!$A$1:$A$1893='Core data'!A721)*('Clean Data'!$D$1:$D$1893='Core data'!D721),'Clean Data'!$E$1:$E$1893,,0)</f>
        <v>0</v>
      </c>
    </row>
    <row r="722" spans="1:9" hidden="1">
      <c r="A722">
        <v>1</v>
      </c>
      <c r="B722" t="s">
        <v>166</v>
      </c>
      <c r="C722" t="s">
        <v>24</v>
      </c>
      <c r="D722" t="s">
        <v>42</v>
      </c>
      <c r="E722" s="70" t="s">
        <v>164</v>
      </c>
      <c r="F722" s="70" t="s">
        <v>24</v>
      </c>
      <c r="G722" t="s">
        <v>226</v>
      </c>
      <c r="H722" t="s">
        <v>252</v>
      </c>
      <c r="I722" cm="1">
        <f t="array" ref="I722">_xlfn.XLOOKUP(1,('Clean Data'!$A$1:$A$1893='Core data'!A722)*('Clean Data'!$D$1:$D$1893='Core data'!D722),'Clean Data'!$E$1:$E$1893,,0)</f>
        <v>1</v>
      </c>
    </row>
    <row r="723" spans="1:9" hidden="1">
      <c r="A723">
        <v>1</v>
      </c>
      <c r="B723" t="s">
        <v>166</v>
      </c>
      <c r="C723" t="s">
        <v>24</v>
      </c>
      <c r="D723" t="s">
        <v>42</v>
      </c>
      <c r="E723" s="71" t="s">
        <v>163</v>
      </c>
      <c r="F723" s="71" t="s">
        <v>24</v>
      </c>
      <c r="G723" t="s">
        <v>225</v>
      </c>
      <c r="H723" t="s">
        <v>251</v>
      </c>
      <c r="I723" cm="1">
        <f t="array" ref="I723">_xlfn.XLOOKUP(1,('Clean Data'!$A$1:$A$1893='Core data'!A723)*('Clean Data'!$D$1:$D$1893='Core data'!D723),'Clean Data'!$E$1:$E$1893,,0)</f>
        <v>1</v>
      </c>
    </row>
    <row r="724" spans="1:9" hidden="1">
      <c r="A724">
        <v>1</v>
      </c>
      <c r="B724" t="s">
        <v>166</v>
      </c>
      <c r="C724" t="s">
        <v>24</v>
      </c>
      <c r="D724" t="s">
        <v>42</v>
      </c>
      <c r="E724" t="s">
        <v>162</v>
      </c>
      <c r="F724" t="s">
        <v>24</v>
      </c>
      <c r="G724" t="s">
        <v>24</v>
      </c>
      <c r="H724" t="s">
        <v>42</v>
      </c>
      <c r="I724" cm="1">
        <f t="array" ref="I724">_xlfn.XLOOKUP(1,('Clean Data'!$A$1:$A$1893='Core data'!A724)*('Clean Data'!$D$1:$D$1893='Core data'!D724),'Clean Data'!$E$1:$E$1893,,0)</f>
        <v>1</v>
      </c>
    </row>
    <row r="725" spans="1:9" hidden="1">
      <c r="A725">
        <v>2</v>
      </c>
      <c r="B725" t="s">
        <v>167</v>
      </c>
      <c r="C725" t="s">
        <v>24</v>
      </c>
      <c r="D725" t="s">
        <v>42</v>
      </c>
      <c r="E725" s="70" t="s">
        <v>164</v>
      </c>
      <c r="F725" s="70" t="s">
        <v>24</v>
      </c>
      <c r="G725" t="s">
        <v>226</v>
      </c>
      <c r="H725" t="s">
        <v>252</v>
      </c>
      <c r="I725" cm="1">
        <f t="array" ref="I725">_xlfn.XLOOKUP(1,('Clean Data'!$A$1:$A$1893='Core data'!A725)*('Clean Data'!$D$1:$D$1893='Core data'!D725),'Clean Data'!$E$1:$E$1893,,0)</f>
        <v>0</v>
      </c>
    </row>
    <row r="726" spans="1:9" hidden="1">
      <c r="A726">
        <v>2</v>
      </c>
      <c r="B726" t="s">
        <v>167</v>
      </c>
      <c r="C726" t="s">
        <v>24</v>
      </c>
      <c r="D726" t="s">
        <v>42</v>
      </c>
      <c r="E726" s="71" t="s">
        <v>163</v>
      </c>
      <c r="F726" s="71" t="s">
        <v>24</v>
      </c>
      <c r="G726" t="s">
        <v>225</v>
      </c>
      <c r="H726" t="s">
        <v>251</v>
      </c>
      <c r="I726" cm="1">
        <f t="array" ref="I726">_xlfn.XLOOKUP(1,('Clean Data'!$A$1:$A$1893='Core data'!A726)*('Clean Data'!$D$1:$D$1893='Core data'!D726),'Clean Data'!$E$1:$E$1893,,0)</f>
        <v>0</v>
      </c>
    </row>
    <row r="727" spans="1:9" hidden="1">
      <c r="A727">
        <v>2</v>
      </c>
      <c r="B727" t="s">
        <v>167</v>
      </c>
      <c r="C727" t="s">
        <v>24</v>
      </c>
      <c r="D727" t="s">
        <v>42</v>
      </c>
      <c r="E727" t="s">
        <v>162</v>
      </c>
      <c r="F727" t="s">
        <v>24</v>
      </c>
      <c r="G727" t="s">
        <v>24</v>
      </c>
      <c r="H727" t="s">
        <v>42</v>
      </c>
      <c r="I727" cm="1">
        <f t="array" ref="I727">_xlfn.XLOOKUP(1,('Clean Data'!$A$1:$A$1893='Core data'!A727)*('Clean Data'!$D$1:$D$1893='Core data'!D727),'Clean Data'!$E$1:$E$1893,,0)</f>
        <v>0</v>
      </c>
    </row>
    <row r="728" spans="1:9" hidden="1">
      <c r="A728">
        <v>4</v>
      </c>
      <c r="B728" t="s">
        <v>444</v>
      </c>
      <c r="C728" t="s">
        <v>24</v>
      </c>
      <c r="D728" t="s">
        <v>42</v>
      </c>
      <c r="E728" s="70" t="s">
        <v>164</v>
      </c>
      <c r="F728" s="70" t="s">
        <v>24</v>
      </c>
      <c r="G728" t="s">
        <v>226</v>
      </c>
      <c r="H728" t="s">
        <v>252</v>
      </c>
      <c r="I728" cm="1">
        <f t="array" ref="I728">_xlfn.XLOOKUP(1,('Clean Data'!$A$1:$A$1893='Core data'!A728)*('Clean Data'!$D$1:$D$1893='Core data'!D728),'Clean Data'!$E$1:$E$1893,,0)</f>
        <v>1</v>
      </c>
    </row>
    <row r="729" spans="1:9" hidden="1">
      <c r="A729">
        <v>4</v>
      </c>
      <c r="B729" t="s">
        <v>444</v>
      </c>
      <c r="C729" t="s">
        <v>24</v>
      </c>
      <c r="D729" t="s">
        <v>42</v>
      </c>
      <c r="E729" s="71" t="s">
        <v>163</v>
      </c>
      <c r="F729" s="71" t="s">
        <v>24</v>
      </c>
      <c r="G729" t="s">
        <v>225</v>
      </c>
      <c r="H729" t="s">
        <v>251</v>
      </c>
      <c r="I729" cm="1">
        <f t="array" ref="I729">_xlfn.XLOOKUP(1,('Clean Data'!$A$1:$A$1893='Core data'!A729)*('Clean Data'!$D$1:$D$1893='Core data'!D729),'Clean Data'!$E$1:$E$1893,,0)</f>
        <v>1</v>
      </c>
    </row>
    <row r="730" spans="1:9" hidden="1">
      <c r="A730">
        <v>4</v>
      </c>
      <c r="B730" t="s">
        <v>444</v>
      </c>
      <c r="C730" t="s">
        <v>24</v>
      </c>
      <c r="D730" t="s">
        <v>42</v>
      </c>
      <c r="E730" t="s">
        <v>162</v>
      </c>
      <c r="F730" t="s">
        <v>24</v>
      </c>
      <c r="G730" t="s">
        <v>24</v>
      </c>
      <c r="H730" t="s">
        <v>42</v>
      </c>
      <c r="I730" cm="1">
        <f t="array" ref="I730">_xlfn.XLOOKUP(1,('Clean Data'!$A$1:$A$1893='Core data'!A730)*('Clean Data'!$D$1:$D$1893='Core data'!D730),'Clean Data'!$E$1:$E$1893,,0)</f>
        <v>1</v>
      </c>
    </row>
    <row r="731" spans="1:9" hidden="1">
      <c r="A731">
        <v>5</v>
      </c>
      <c r="B731" t="s">
        <v>169</v>
      </c>
      <c r="C731" t="s">
        <v>24</v>
      </c>
      <c r="D731" t="s">
        <v>42</v>
      </c>
      <c r="E731" s="70" t="s">
        <v>164</v>
      </c>
      <c r="F731" s="70" t="s">
        <v>24</v>
      </c>
      <c r="G731" t="s">
        <v>226</v>
      </c>
      <c r="H731" t="s">
        <v>252</v>
      </c>
      <c r="I731" cm="1">
        <f t="array" ref="I731">_xlfn.XLOOKUP(1,('Clean Data'!$A$1:$A$1893='Core data'!A731)*('Clean Data'!$D$1:$D$1893='Core data'!D731),'Clean Data'!$E$1:$E$1893,,0)</f>
        <v>0</v>
      </c>
    </row>
    <row r="732" spans="1:9" hidden="1">
      <c r="A732">
        <v>5</v>
      </c>
      <c r="B732" t="s">
        <v>169</v>
      </c>
      <c r="C732" t="s">
        <v>24</v>
      </c>
      <c r="D732" t="s">
        <v>42</v>
      </c>
      <c r="E732" s="71" t="s">
        <v>163</v>
      </c>
      <c r="F732" s="71" t="s">
        <v>24</v>
      </c>
      <c r="G732" t="s">
        <v>225</v>
      </c>
      <c r="H732" t="s">
        <v>251</v>
      </c>
      <c r="I732" cm="1">
        <f t="array" ref="I732">_xlfn.XLOOKUP(1,('Clean Data'!$A$1:$A$1893='Core data'!A732)*('Clean Data'!$D$1:$D$1893='Core data'!D732),'Clean Data'!$E$1:$E$1893,,0)</f>
        <v>0</v>
      </c>
    </row>
    <row r="733" spans="1:9" hidden="1">
      <c r="A733">
        <v>5</v>
      </c>
      <c r="B733" t="s">
        <v>169</v>
      </c>
      <c r="C733" t="s">
        <v>24</v>
      </c>
      <c r="D733" t="s">
        <v>42</v>
      </c>
      <c r="E733" t="s">
        <v>162</v>
      </c>
      <c r="F733" t="s">
        <v>24</v>
      </c>
      <c r="G733" t="s">
        <v>24</v>
      </c>
      <c r="H733" t="s">
        <v>42</v>
      </c>
      <c r="I733" cm="1">
        <f t="array" ref="I733">_xlfn.XLOOKUP(1,('Clean Data'!$A$1:$A$1893='Core data'!A733)*('Clean Data'!$D$1:$D$1893='Core data'!D733),'Clean Data'!$E$1:$E$1893,,0)</f>
        <v>0</v>
      </c>
    </row>
    <row r="734" spans="1:9" hidden="1">
      <c r="A734">
        <v>6</v>
      </c>
      <c r="B734" t="s">
        <v>170</v>
      </c>
      <c r="C734" t="s">
        <v>24</v>
      </c>
      <c r="D734" t="s">
        <v>42</v>
      </c>
      <c r="E734" s="70" t="s">
        <v>164</v>
      </c>
      <c r="F734" s="70" t="s">
        <v>24</v>
      </c>
      <c r="G734" t="s">
        <v>226</v>
      </c>
      <c r="H734" t="s">
        <v>252</v>
      </c>
      <c r="I734" cm="1">
        <f t="array" ref="I734">_xlfn.XLOOKUP(1,('Clean Data'!$A$1:$A$1893='Core data'!A734)*('Clean Data'!$D$1:$D$1893='Core data'!D734),'Clean Data'!$E$1:$E$1893,,0)</f>
        <v>0</v>
      </c>
    </row>
    <row r="735" spans="1:9" hidden="1">
      <c r="A735">
        <v>6</v>
      </c>
      <c r="B735" t="s">
        <v>170</v>
      </c>
      <c r="C735" t="s">
        <v>24</v>
      </c>
      <c r="D735" t="s">
        <v>42</v>
      </c>
      <c r="E735" s="71" t="s">
        <v>163</v>
      </c>
      <c r="F735" s="71" t="s">
        <v>24</v>
      </c>
      <c r="G735" t="s">
        <v>225</v>
      </c>
      <c r="H735" t="s">
        <v>251</v>
      </c>
      <c r="I735" cm="1">
        <f t="array" ref="I735">_xlfn.XLOOKUP(1,('Clean Data'!$A$1:$A$1893='Core data'!A735)*('Clean Data'!$D$1:$D$1893='Core data'!D735),'Clean Data'!$E$1:$E$1893,,0)</f>
        <v>0</v>
      </c>
    </row>
    <row r="736" spans="1:9" hidden="1">
      <c r="A736">
        <v>6</v>
      </c>
      <c r="B736" t="s">
        <v>170</v>
      </c>
      <c r="C736" t="s">
        <v>24</v>
      </c>
      <c r="D736" t="s">
        <v>42</v>
      </c>
      <c r="E736" t="s">
        <v>162</v>
      </c>
      <c r="F736" t="s">
        <v>24</v>
      </c>
      <c r="G736" t="s">
        <v>24</v>
      </c>
      <c r="H736" t="s">
        <v>42</v>
      </c>
      <c r="I736" cm="1">
        <f t="array" ref="I736">_xlfn.XLOOKUP(1,('Clean Data'!$A$1:$A$1893='Core data'!A736)*('Clean Data'!$D$1:$D$1893='Core data'!D736),'Clean Data'!$E$1:$E$1893,,0)</f>
        <v>0</v>
      </c>
    </row>
    <row r="737" spans="1:9" hidden="1">
      <c r="A737">
        <v>7</v>
      </c>
      <c r="B737" t="s">
        <v>171</v>
      </c>
      <c r="C737" t="s">
        <v>24</v>
      </c>
      <c r="D737" t="s">
        <v>42</v>
      </c>
      <c r="E737" s="70" t="s">
        <v>164</v>
      </c>
      <c r="F737" s="70" t="s">
        <v>24</v>
      </c>
      <c r="G737" t="s">
        <v>226</v>
      </c>
      <c r="H737" t="s">
        <v>252</v>
      </c>
      <c r="I737" cm="1">
        <f t="array" ref="I737">_xlfn.XLOOKUP(1,('Clean Data'!$A$1:$A$1893='Core data'!A737)*('Clean Data'!$D$1:$D$1893='Core data'!D737),'Clean Data'!$E$1:$E$1893,,0)</f>
        <v>1</v>
      </c>
    </row>
    <row r="738" spans="1:9" hidden="1">
      <c r="A738">
        <v>7</v>
      </c>
      <c r="B738" t="s">
        <v>171</v>
      </c>
      <c r="C738" t="s">
        <v>24</v>
      </c>
      <c r="D738" t="s">
        <v>42</v>
      </c>
      <c r="E738" s="71" t="s">
        <v>163</v>
      </c>
      <c r="F738" s="71" t="s">
        <v>24</v>
      </c>
      <c r="G738" t="s">
        <v>225</v>
      </c>
      <c r="H738" t="s">
        <v>251</v>
      </c>
      <c r="I738" cm="1">
        <f t="array" ref="I738">_xlfn.XLOOKUP(1,('Clean Data'!$A$1:$A$1893='Core data'!A738)*('Clean Data'!$D$1:$D$1893='Core data'!D738),'Clean Data'!$E$1:$E$1893,,0)</f>
        <v>1</v>
      </c>
    </row>
    <row r="739" spans="1:9" hidden="1">
      <c r="A739">
        <v>7</v>
      </c>
      <c r="B739" t="s">
        <v>171</v>
      </c>
      <c r="C739" t="s">
        <v>24</v>
      </c>
      <c r="D739" t="s">
        <v>42</v>
      </c>
      <c r="E739" t="s">
        <v>162</v>
      </c>
      <c r="F739" t="s">
        <v>24</v>
      </c>
      <c r="G739" t="s">
        <v>24</v>
      </c>
      <c r="H739" t="s">
        <v>42</v>
      </c>
      <c r="I739" cm="1">
        <f t="array" ref="I739">_xlfn.XLOOKUP(1,('Clean Data'!$A$1:$A$1893='Core data'!A739)*('Clean Data'!$D$1:$D$1893='Core data'!D739),'Clean Data'!$E$1:$E$1893,,0)</f>
        <v>1</v>
      </c>
    </row>
    <row r="740" spans="1:9" hidden="1">
      <c r="A740">
        <v>8</v>
      </c>
      <c r="B740" t="s">
        <v>172</v>
      </c>
      <c r="C740" t="s">
        <v>24</v>
      </c>
      <c r="D740" t="s">
        <v>42</v>
      </c>
      <c r="E740" s="70" t="s">
        <v>164</v>
      </c>
      <c r="F740" s="70" t="s">
        <v>24</v>
      </c>
      <c r="G740" t="s">
        <v>226</v>
      </c>
      <c r="H740" t="s">
        <v>252</v>
      </c>
      <c r="I740" cm="1">
        <f t="array" ref="I740">_xlfn.XLOOKUP(1,('Clean Data'!$A$1:$A$1893='Core data'!A740)*('Clean Data'!$D$1:$D$1893='Core data'!D740),'Clean Data'!$E$1:$E$1893,,0)</f>
        <v>0</v>
      </c>
    </row>
    <row r="741" spans="1:9" hidden="1">
      <c r="A741">
        <v>8</v>
      </c>
      <c r="B741" t="s">
        <v>172</v>
      </c>
      <c r="C741" t="s">
        <v>24</v>
      </c>
      <c r="D741" t="s">
        <v>42</v>
      </c>
      <c r="E741" s="71" t="s">
        <v>163</v>
      </c>
      <c r="F741" s="71" t="s">
        <v>24</v>
      </c>
      <c r="G741" t="s">
        <v>225</v>
      </c>
      <c r="H741" t="s">
        <v>251</v>
      </c>
      <c r="I741" cm="1">
        <f t="array" ref="I741">_xlfn.XLOOKUP(1,('Clean Data'!$A$1:$A$1893='Core data'!A741)*('Clean Data'!$D$1:$D$1893='Core data'!D741),'Clean Data'!$E$1:$E$1893,,0)</f>
        <v>0</v>
      </c>
    </row>
    <row r="742" spans="1:9" hidden="1">
      <c r="A742">
        <v>8</v>
      </c>
      <c r="B742" t="s">
        <v>172</v>
      </c>
      <c r="C742" t="s">
        <v>24</v>
      </c>
      <c r="D742" t="s">
        <v>42</v>
      </c>
      <c r="E742" t="s">
        <v>162</v>
      </c>
      <c r="F742" t="s">
        <v>24</v>
      </c>
      <c r="G742" t="s">
        <v>24</v>
      </c>
      <c r="H742" t="s">
        <v>42</v>
      </c>
      <c r="I742" cm="1">
        <f t="array" ref="I742">_xlfn.XLOOKUP(1,('Clean Data'!$A$1:$A$1893='Core data'!A742)*('Clean Data'!$D$1:$D$1893='Core data'!D742),'Clean Data'!$E$1:$E$1893,,0)</f>
        <v>0</v>
      </c>
    </row>
    <row r="743" spans="1:9" hidden="1">
      <c r="A743">
        <v>9</v>
      </c>
      <c r="B743" t="s">
        <v>173</v>
      </c>
      <c r="C743" t="s">
        <v>24</v>
      </c>
      <c r="D743" t="s">
        <v>42</v>
      </c>
      <c r="E743" s="70" t="s">
        <v>164</v>
      </c>
      <c r="F743" s="70" t="s">
        <v>24</v>
      </c>
      <c r="G743" t="s">
        <v>226</v>
      </c>
      <c r="H743" t="s">
        <v>252</v>
      </c>
      <c r="I743" cm="1">
        <f t="array" ref="I743">_xlfn.XLOOKUP(1,('Clean Data'!$A$1:$A$1893='Core data'!A743)*('Clean Data'!$D$1:$D$1893='Core data'!D743),'Clean Data'!$E$1:$E$1893,,0)</f>
        <v>1</v>
      </c>
    </row>
    <row r="744" spans="1:9" hidden="1">
      <c r="A744">
        <v>9</v>
      </c>
      <c r="B744" t="s">
        <v>173</v>
      </c>
      <c r="C744" t="s">
        <v>24</v>
      </c>
      <c r="D744" t="s">
        <v>42</v>
      </c>
      <c r="E744" s="71" t="s">
        <v>163</v>
      </c>
      <c r="F744" s="71" t="s">
        <v>24</v>
      </c>
      <c r="G744" t="s">
        <v>225</v>
      </c>
      <c r="H744" t="s">
        <v>251</v>
      </c>
      <c r="I744" cm="1">
        <f t="array" ref="I744">_xlfn.XLOOKUP(1,('Clean Data'!$A$1:$A$1893='Core data'!A744)*('Clean Data'!$D$1:$D$1893='Core data'!D744),'Clean Data'!$E$1:$E$1893,,0)</f>
        <v>1</v>
      </c>
    </row>
    <row r="745" spans="1:9" hidden="1">
      <c r="A745">
        <v>9</v>
      </c>
      <c r="B745" t="s">
        <v>173</v>
      </c>
      <c r="C745" t="s">
        <v>24</v>
      </c>
      <c r="D745" t="s">
        <v>42</v>
      </c>
      <c r="E745" t="s">
        <v>162</v>
      </c>
      <c r="F745" t="s">
        <v>24</v>
      </c>
      <c r="G745" t="s">
        <v>24</v>
      </c>
      <c r="H745" t="s">
        <v>42</v>
      </c>
      <c r="I745" cm="1">
        <f t="array" ref="I745">_xlfn.XLOOKUP(1,('Clean Data'!$A$1:$A$1893='Core data'!A745)*('Clean Data'!$D$1:$D$1893='Core data'!D745),'Clean Data'!$E$1:$E$1893,,0)</f>
        <v>1</v>
      </c>
    </row>
    <row r="746" spans="1:9" hidden="1">
      <c r="A746">
        <v>10</v>
      </c>
      <c r="B746" t="s">
        <v>174</v>
      </c>
      <c r="C746" t="s">
        <v>24</v>
      </c>
      <c r="D746" t="s">
        <v>42</v>
      </c>
      <c r="E746" s="70" t="s">
        <v>164</v>
      </c>
      <c r="F746" s="70" t="s">
        <v>24</v>
      </c>
      <c r="G746" t="s">
        <v>226</v>
      </c>
      <c r="H746" t="s">
        <v>252</v>
      </c>
      <c r="I746" cm="1">
        <f t="array" ref="I746">_xlfn.XLOOKUP(1,('Clean Data'!$A$1:$A$1893='Core data'!A746)*('Clean Data'!$D$1:$D$1893='Core data'!D746),'Clean Data'!$E$1:$E$1893,,0)</f>
        <v>0</v>
      </c>
    </row>
    <row r="747" spans="1:9" hidden="1">
      <c r="A747">
        <v>10</v>
      </c>
      <c r="B747" t="s">
        <v>174</v>
      </c>
      <c r="C747" t="s">
        <v>24</v>
      </c>
      <c r="D747" t="s">
        <v>42</v>
      </c>
      <c r="E747" s="71" t="s">
        <v>163</v>
      </c>
      <c r="F747" s="71" t="s">
        <v>24</v>
      </c>
      <c r="G747" t="s">
        <v>225</v>
      </c>
      <c r="H747" t="s">
        <v>251</v>
      </c>
      <c r="I747" cm="1">
        <f t="array" ref="I747">_xlfn.XLOOKUP(1,('Clean Data'!$A$1:$A$1893='Core data'!A747)*('Clean Data'!$D$1:$D$1893='Core data'!D747),'Clean Data'!$E$1:$E$1893,,0)</f>
        <v>0</v>
      </c>
    </row>
    <row r="748" spans="1:9" hidden="1">
      <c r="A748">
        <v>10</v>
      </c>
      <c r="B748" t="s">
        <v>174</v>
      </c>
      <c r="C748" t="s">
        <v>24</v>
      </c>
      <c r="D748" t="s">
        <v>42</v>
      </c>
      <c r="E748" t="s">
        <v>162</v>
      </c>
      <c r="F748" t="s">
        <v>24</v>
      </c>
      <c r="G748" t="s">
        <v>24</v>
      </c>
      <c r="H748" t="s">
        <v>42</v>
      </c>
      <c r="I748" cm="1">
        <f t="array" ref="I748">_xlfn.XLOOKUP(1,('Clean Data'!$A$1:$A$1893='Core data'!A748)*('Clean Data'!$D$1:$D$1893='Core data'!D748),'Clean Data'!$E$1:$E$1893,,0)</f>
        <v>0</v>
      </c>
    </row>
    <row r="749" spans="1:9">
      <c r="A749">
        <v>11</v>
      </c>
      <c r="B749" t="s">
        <v>175</v>
      </c>
      <c r="C749" t="s">
        <v>24</v>
      </c>
      <c r="D749" t="s">
        <v>42</v>
      </c>
      <c r="E749" s="70" t="s">
        <v>164</v>
      </c>
      <c r="F749" s="70" t="s">
        <v>24</v>
      </c>
      <c r="G749" t="s">
        <v>226</v>
      </c>
      <c r="H749" t="s">
        <v>252</v>
      </c>
      <c r="I749" cm="1">
        <f t="array" ref="I749">_xlfn.XLOOKUP(1,('Clean Data'!$A$1:$A$1893='Core data'!A749)*('Clean Data'!$D$1:$D$1893='Core data'!D749),'Clean Data'!$E$1:$E$1893,,0)</f>
        <v>0</v>
      </c>
    </row>
    <row r="750" spans="1:9">
      <c r="A750">
        <v>11</v>
      </c>
      <c r="B750" t="s">
        <v>175</v>
      </c>
      <c r="C750" t="s">
        <v>24</v>
      </c>
      <c r="D750" t="s">
        <v>42</v>
      </c>
      <c r="E750" s="71" t="s">
        <v>163</v>
      </c>
      <c r="F750" s="71" t="s">
        <v>24</v>
      </c>
      <c r="G750" t="s">
        <v>225</v>
      </c>
      <c r="H750" t="s">
        <v>251</v>
      </c>
      <c r="I750" cm="1">
        <f t="array" ref="I750">_xlfn.XLOOKUP(1,('Clean Data'!$A$1:$A$1893='Core data'!A750)*('Clean Data'!$D$1:$D$1893='Core data'!D750),'Clean Data'!$E$1:$E$1893,,0)</f>
        <v>0</v>
      </c>
    </row>
    <row r="751" spans="1:9">
      <c r="A751">
        <v>11</v>
      </c>
      <c r="B751" t="s">
        <v>175</v>
      </c>
      <c r="C751" t="s">
        <v>24</v>
      </c>
      <c r="D751" t="s">
        <v>42</v>
      </c>
      <c r="E751" t="s">
        <v>162</v>
      </c>
      <c r="F751" t="s">
        <v>24</v>
      </c>
      <c r="G751" t="s">
        <v>24</v>
      </c>
      <c r="H751" t="s">
        <v>42</v>
      </c>
      <c r="I751" cm="1">
        <f t="array" ref="I751">_xlfn.XLOOKUP(1,('Clean Data'!$A$1:$A$1893='Core data'!A751)*('Clean Data'!$D$1:$D$1893='Core data'!D751),'Clean Data'!$E$1:$E$1893,,0)</f>
        <v>0</v>
      </c>
    </row>
    <row r="752" spans="1:9" hidden="1">
      <c r="A752">
        <v>12</v>
      </c>
      <c r="B752" t="s">
        <v>176</v>
      </c>
      <c r="C752" t="s">
        <v>24</v>
      </c>
      <c r="D752" t="s">
        <v>42</v>
      </c>
      <c r="E752" s="70" t="s">
        <v>164</v>
      </c>
      <c r="F752" s="70" t="s">
        <v>24</v>
      </c>
      <c r="G752" t="s">
        <v>226</v>
      </c>
      <c r="H752" t="s">
        <v>252</v>
      </c>
      <c r="I752" cm="1">
        <f t="array" ref="I752">_xlfn.XLOOKUP(1,('Clean Data'!$A$1:$A$1893='Core data'!A752)*('Clean Data'!$D$1:$D$1893='Core data'!D752),'Clean Data'!$E$1:$E$1893,,0)</f>
        <v>0</v>
      </c>
    </row>
    <row r="753" spans="1:9" hidden="1">
      <c r="A753">
        <v>12</v>
      </c>
      <c r="B753" t="s">
        <v>176</v>
      </c>
      <c r="C753" t="s">
        <v>24</v>
      </c>
      <c r="D753" t="s">
        <v>42</v>
      </c>
      <c r="E753" s="71" t="s">
        <v>163</v>
      </c>
      <c r="F753" s="71" t="s">
        <v>24</v>
      </c>
      <c r="G753" t="s">
        <v>225</v>
      </c>
      <c r="H753" t="s">
        <v>251</v>
      </c>
      <c r="I753" cm="1">
        <f t="array" ref="I753">_xlfn.XLOOKUP(1,('Clean Data'!$A$1:$A$1893='Core data'!A753)*('Clean Data'!$D$1:$D$1893='Core data'!D753),'Clean Data'!$E$1:$E$1893,,0)</f>
        <v>0</v>
      </c>
    </row>
    <row r="754" spans="1:9" hidden="1">
      <c r="A754">
        <v>12</v>
      </c>
      <c r="B754" t="s">
        <v>176</v>
      </c>
      <c r="C754" t="s">
        <v>24</v>
      </c>
      <c r="D754" t="s">
        <v>42</v>
      </c>
      <c r="E754" t="s">
        <v>162</v>
      </c>
      <c r="F754" t="s">
        <v>24</v>
      </c>
      <c r="G754" t="s">
        <v>24</v>
      </c>
      <c r="H754" t="s">
        <v>42</v>
      </c>
      <c r="I754" cm="1">
        <f t="array" ref="I754">_xlfn.XLOOKUP(1,('Clean Data'!$A$1:$A$1893='Core data'!A754)*('Clean Data'!$D$1:$D$1893='Core data'!D754),'Clean Data'!$E$1:$E$1893,,0)</f>
        <v>0</v>
      </c>
    </row>
    <row r="755" spans="1:9" hidden="1">
      <c r="A755">
        <v>13</v>
      </c>
      <c r="B755" t="s">
        <v>177</v>
      </c>
      <c r="C755" t="s">
        <v>24</v>
      </c>
      <c r="D755" t="s">
        <v>42</v>
      </c>
      <c r="E755" s="70" t="s">
        <v>164</v>
      </c>
      <c r="F755" s="70" t="s">
        <v>24</v>
      </c>
      <c r="G755" t="s">
        <v>226</v>
      </c>
      <c r="H755" t="s">
        <v>252</v>
      </c>
      <c r="I755" cm="1">
        <f t="array" ref="I755">_xlfn.XLOOKUP(1,('Clean Data'!$A$1:$A$1893='Core data'!A755)*('Clean Data'!$D$1:$D$1893='Core data'!D755),'Clean Data'!$E$1:$E$1893,,0)</f>
        <v>1</v>
      </c>
    </row>
    <row r="756" spans="1:9" hidden="1">
      <c r="A756">
        <v>13</v>
      </c>
      <c r="B756" t="s">
        <v>177</v>
      </c>
      <c r="C756" t="s">
        <v>24</v>
      </c>
      <c r="D756" t="s">
        <v>42</v>
      </c>
      <c r="E756" s="71" t="s">
        <v>163</v>
      </c>
      <c r="F756" s="71" t="s">
        <v>24</v>
      </c>
      <c r="G756" t="s">
        <v>225</v>
      </c>
      <c r="H756" t="s">
        <v>251</v>
      </c>
      <c r="I756" cm="1">
        <f t="array" ref="I756">_xlfn.XLOOKUP(1,('Clean Data'!$A$1:$A$1893='Core data'!A756)*('Clean Data'!$D$1:$D$1893='Core data'!D756),'Clean Data'!$E$1:$E$1893,,0)</f>
        <v>1</v>
      </c>
    </row>
    <row r="757" spans="1:9" hidden="1">
      <c r="A757">
        <v>13</v>
      </c>
      <c r="B757" t="s">
        <v>177</v>
      </c>
      <c r="C757" t="s">
        <v>24</v>
      </c>
      <c r="D757" t="s">
        <v>42</v>
      </c>
      <c r="E757" t="s">
        <v>162</v>
      </c>
      <c r="F757" t="s">
        <v>24</v>
      </c>
      <c r="G757" t="s">
        <v>24</v>
      </c>
      <c r="H757" t="s">
        <v>42</v>
      </c>
      <c r="I757" cm="1">
        <f t="array" ref="I757">_xlfn.XLOOKUP(1,('Clean Data'!$A$1:$A$1893='Core data'!A757)*('Clean Data'!$D$1:$D$1893='Core data'!D757),'Clean Data'!$E$1:$E$1893,,0)</f>
        <v>1</v>
      </c>
    </row>
    <row r="758" spans="1:9">
      <c r="A758">
        <v>14</v>
      </c>
      <c r="B758" t="s">
        <v>178</v>
      </c>
      <c r="C758" t="s">
        <v>24</v>
      </c>
      <c r="D758" t="s">
        <v>42</v>
      </c>
      <c r="E758" s="70" t="s">
        <v>164</v>
      </c>
      <c r="F758" s="70" t="s">
        <v>24</v>
      </c>
      <c r="G758" t="s">
        <v>226</v>
      </c>
      <c r="H758" t="s">
        <v>252</v>
      </c>
      <c r="I758" cm="1">
        <f t="array" ref="I758">_xlfn.XLOOKUP(1,('Clean Data'!$A$1:$A$1893='Core data'!A758)*('Clean Data'!$D$1:$D$1893='Core data'!D758),'Clean Data'!$E$1:$E$1893,,0)</f>
        <v>0</v>
      </c>
    </row>
    <row r="759" spans="1:9">
      <c r="A759">
        <v>14</v>
      </c>
      <c r="B759" t="s">
        <v>178</v>
      </c>
      <c r="C759" t="s">
        <v>24</v>
      </c>
      <c r="D759" t="s">
        <v>42</v>
      </c>
      <c r="E759" s="71" t="s">
        <v>163</v>
      </c>
      <c r="F759" s="71" t="s">
        <v>24</v>
      </c>
      <c r="G759" t="s">
        <v>225</v>
      </c>
      <c r="H759" t="s">
        <v>251</v>
      </c>
      <c r="I759" cm="1">
        <f t="array" ref="I759">_xlfn.XLOOKUP(1,('Clean Data'!$A$1:$A$1893='Core data'!A759)*('Clean Data'!$D$1:$D$1893='Core data'!D759),'Clean Data'!$E$1:$E$1893,,0)</f>
        <v>0</v>
      </c>
    </row>
    <row r="760" spans="1:9">
      <c r="A760">
        <v>14</v>
      </c>
      <c r="B760" t="s">
        <v>178</v>
      </c>
      <c r="C760" t="s">
        <v>24</v>
      </c>
      <c r="D760" t="s">
        <v>42</v>
      </c>
      <c r="E760" t="s">
        <v>162</v>
      </c>
      <c r="F760" t="s">
        <v>24</v>
      </c>
      <c r="G760" t="s">
        <v>24</v>
      </c>
      <c r="H760" t="s">
        <v>42</v>
      </c>
      <c r="I760" cm="1">
        <f t="array" ref="I760">_xlfn.XLOOKUP(1,('Clean Data'!$A$1:$A$1893='Core data'!A760)*('Clean Data'!$D$1:$D$1893='Core data'!D760),'Clean Data'!$E$1:$E$1893,,0)</f>
        <v>0</v>
      </c>
    </row>
    <row r="761" spans="1:9" hidden="1">
      <c r="A761">
        <v>15</v>
      </c>
      <c r="B761" t="s">
        <v>179</v>
      </c>
      <c r="C761" t="s">
        <v>24</v>
      </c>
      <c r="D761" t="s">
        <v>42</v>
      </c>
      <c r="E761" s="70" t="s">
        <v>164</v>
      </c>
      <c r="F761" s="70" t="s">
        <v>24</v>
      </c>
      <c r="G761" t="s">
        <v>226</v>
      </c>
      <c r="H761" t="s">
        <v>252</v>
      </c>
      <c r="I761" cm="1">
        <f t="array" ref="I761">_xlfn.XLOOKUP(1,('Clean Data'!$A$1:$A$1893='Core data'!A761)*('Clean Data'!$D$1:$D$1893='Core data'!D761),'Clean Data'!$E$1:$E$1893,,0)</f>
        <v>1</v>
      </c>
    </row>
    <row r="762" spans="1:9" hidden="1">
      <c r="A762">
        <v>15</v>
      </c>
      <c r="B762" t="s">
        <v>179</v>
      </c>
      <c r="C762" t="s">
        <v>24</v>
      </c>
      <c r="D762" t="s">
        <v>42</v>
      </c>
      <c r="E762" s="71" t="s">
        <v>163</v>
      </c>
      <c r="F762" s="71" t="s">
        <v>24</v>
      </c>
      <c r="G762" t="s">
        <v>225</v>
      </c>
      <c r="H762" t="s">
        <v>251</v>
      </c>
      <c r="I762" cm="1">
        <f t="array" ref="I762">_xlfn.XLOOKUP(1,('Clean Data'!$A$1:$A$1893='Core data'!A762)*('Clean Data'!$D$1:$D$1893='Core data'!D762),'Clean Data'!$E$1:$E$1893,,0)</f>
        <v>1</v>
      </c>
    </row>
    <row r="763" spans="1:9" hidden="1">
      <c r="A763">
        <v>15</v>
      </c>
      <c r="B763" t="s">
        <v>179</v>
      </c>
      <c r="C763" t="s">
        <v>24</v>
      </c>
      <c r="D763" t="s">
        <v>42</v>
      </c>
      <c r="E763" t="s">
        <v>162</v>
      </c>
      <c r="F763" t="s">
        <v>24</v>
      </c>
      <c r="G763" t="s">
        <v>24</v>
      </c>
      <c r="H763" t="s">
        <v>42</v>
      </c>
      <c r="I763" cm="1">
        <f t="array" ref="I763">_xlfn.XLOOKUP(1,('Clean Data'!$A$1:$A$1893='Core data'!A763)*('Clean Data'!$D$1:$D$1893='Core data'!D763),'Clean Data'!$E$1:$E$1893,,0)</f>
        <v>1</v>
      </c>
    </row>
    <row r="764" spans="1:9" hidden="1">
      <c r="A764">
        <v>16</v>
      </c>
      <c r="B764" t="s">
        <v>180</v>
      </c>
      <c r="C764" t="s">
        <v>24</v>
      </c>
      <c r="D764" t="s">
        <v>42</v>
      </c>
      <c r="E764" s="70" t="s">
        <v>164</v>
      </c>
      <c r="F764" s="70" t="s">
        <v>24</v>
      </c>
      <c r="G764" t="s">
        <v>226</v>
      </c>
      <c r="H764" t="s">
        <v>252</v>
      </c>
      <c r="I764" cm="1">
        <f t="array" ref="I764">_xlfn.XLOOKUP(1,('Clean Data'!$A$1:$A$1893='Core data'!A764)*('Clean Data'!$D$1:$D$1893='Core data'!D764),'Clean Data'!$E$1:$E$1893,,0)</f>
        <v>0</v>
      </c>
    </row>
    <row r="765" spans="1:9" hidden="1">
      <c r="A765">
        <v>16</v>
      </c>
      <c r="B765" t="s">
        <v>180</v>
      </c>
      <c r="C765" t="s">
        <v>24</v>
      </c>
      <c r="D765" t="s">
        <v>42</v>
      </c>
      <c r="E765" s="71" t="s">
        <v>163</v>
      </c>
      <c r="F765" s="71" t="s">
        <v>24</v>
      </c>
      <c r="G765" t="s">
        <v>225</v>
      </c>
      <c r="H765" t="s">
        <v>251</v>
      </c>
      <c r="I765" cm="1">
        <f t="array" ref="I765">_xlfn.XLOOKUP(1,('Clean Data'!$A$1:$A$1893='Core data'!A765)*('Clean Data'!$D$1:$D$1893='Core data'!D765),'Clean Data'!$E$1:$E$1893,,0)</f>
        <v>0</v>
      </c>
    </row>
    <row r="766" spans="1:9" hidden="1">
      <c r="A766">
        <v>16</v>
      </c>
      <c r="B766" t="s">
        <v>180</v>
      </c>
      <c r="C766" t="s">
        <v>24</v>
      </c>
      <c r="D766" t="s">
        <v>42</v>
      </c>
      <c r="E766" t="s">
        <v>162</v>
      </c>
      <c r="F766" t="s">
        <v>24</v>
      </c>
      <c r="G766" t="s">
        <v>24</v>
      </c>
      <c r="H766" t="s">
        <v>42</v>
      </c>
      <c r="I766" cm="1">
        <f t="array" ref="I766">_xlfn.XLOOKUP(1,('Clean Data'!$A$1:$A$1893='Core data'!A766)*('Clean Data'!$D$1:$D$1893='Core data'!D766),'Clean Data'!$E$1:$E$1893,,0)</f>
        <v>0</v>
      </c>
    </row>
    <row r="767" spans="1:9" hidden="1">
      <c r="A767">
        <v>1</v>
      </c>
      <c r="B767" t="s">
        <v>166</v>
      </c>
      <c r="C767" t="s">
        <v>72</v>
      </c>
      <c r="D767" t="s">
        <v>43</v>
      </c>
      <c r="E767" t="s">
        <v>162</v>
      </c>
      <c r="F767" t="s">
        <v>72</v>
      </c>
      <c r="G767" t="s">
        <v>72</v>
      </c>
      <c r="H767" t="s">
        <v>43</v>
      </c>
      <c r="I767" cm="1">
        <f t="array" ref="I767">_xlfn.XLOOKUP(1,('Clean Data'!$A$1:$A$1893='Core data'!A767)*('Clean Data'!$D$1:$D$1893='Core data'!D767),'Clean Data'!$E$1:$E$1893,,0)</f>
        <v>0</v>
      </c>
    </row>
    <row r="768" spans="1:9" hidden="1">
      <c r="A768">
        <v>1</v>
      </c>
      <c r="B768" t="s">
        <v>166</v>
      </c>
      <c r="C768" t="s">
        <v>72</v>
      </c>
      <c r="D768" t="s">
        <v>43</v>
      </c>
      <c r="E768" s="70" t="s">
        <v>164</v>
      </c>
      <c r="F768" s="70" t="s">
        <v>72</v>
      </c>
      <c r="G768" t="s">
        <v>305</v>
      </c>
      <c r="H768" t="s">
        <v>254</v>
      </c>
      <c r="I768" cm="1">
        <f t="array" ref="I768">_xlfn.XLOOKUP(1,('Clean Data'!$A$1:$A$1893='Core data'!A768)*('Clean Data'!$D$1:$D$1893='Core data'!D768),'Clean Data'!$E$1:$E$1893,,0)</f>
        <v>0</v>
      </c>
    </row>
    <row r="769" spans="1:9" hidden="1">
      <c r="A769">
        <v>1</v>
      </c>
      <c r="B769" t="s">
        <v>166</v>
      </c>
      <c r="C769" t="s">
        <v>72</v>
      </c>
      <c r="D769" t="s">
        <v>43</v>
      </c>
      <c r="E769" s="71" t="s">
        <v>163</v>
      </c>
      <c r="F769" s="71" t="s">
        <v>72</v>
      </c>
      <c r="G769" t="s">
        <v>304</v>
      </c>
      <c r="H769" t="s">
        <v>253</v>
      </c>
      <c r="I769" cm="1">
        <f t="array" ref="I769">_xlfn.XLOOKUP(1,('Clean Data'!$A$1:$A$1893='Core data'!A769)*('Clean Data'!$D$1:$D$1893='Core data'!D769),'Clean Data'!$E$1:$E$1893,,0)</f>
        <v>0</v>
      </c>
    </row>
    <row r="770" spans="1:9" hidden="1">
      <c r="A770">
        <v>2</v>
      </c>
      <c r="B770" t="s">
        <v>167</v>
      </c>
      <c r="C770" t="s">
        <v>72</v>
      </c>
      <c r="D770" t="s">
        <v>43</v>
      </c>
      <c r="E770" t="s">
        <v>162</v>
      </c>
      <c r="F770" t="s">
        <v>72</v>
      </c>
      <c r="G770" t="s">
        <v>72</v>
      </c>
      <c r="H770" t="s">
        <v>43</v>
      </c>
      <c r="I770" cm="1">
        <f t="array" ref="I770">_xlfn.XLOOKUP(1,('Clean Data'!$A$1:$A$1893='Core data'!A770)*('Clean Data'!$D$1:$D$1893='Core data'!D770),'Clean Data'!$E$1:$E$1893,,0)</f>
        <v>0</v>
      </c>
    </row>
    <row r="771" spans="1:9" hidden="1">
      <c r="A771">
        <v>2</v>
      </c>
      <c r="B771" t="s">
        <v>167</v>
      </c>
      <c r="C771" t="s">
        <v>72</v>
      </c>
      <c r="D771" t="s">
        <v>43</v>
      </c>
      <c r="E771" s="70" t="s">
        <v>164</v>
      </c>
      <c r="F771" s="70" t="s">
        <v>72</v>
      </c>
      <c r="G771" t="s">
        <v>305</v>
      </c>
      <c r="H771" t="s">
        <v>254</v>
      </c>
      <c r="I771" cm="1">
        <f t="array" ref="I771">_xlfn.XLOOKUP(1,('Clean Data'!$A$1:$A$1893='Core data'!A771)*('Clean Data'!$D$1:$D$1893='Core data'!D771),'Clean Data'!$E$1:$E$1893,,0)</f>
        <v>0</v>
      </c>
    </row>
    <row r="772" spans="1:9" hidden="1">
      <c r="A772">
        <v>2</v>
      </c>
      <c r="B772" t="s">
        <v>167</v>
      </c>
      <c r="C772" t="s">
        <v>72</v>
      </c>
      <c r="D772" t="s">
        <v>43</v>
      </c>
      <c r="E772" s="71" t="s">
        <v>163</v>
      </c>
      <c r="F772" s="71" t="s">
        <v>72</v>
      </c>
      <c r="G772" t="s">
        <v>304</v>
      </c>
      <c r="H772" t="s">
        <v>253</v>
      </c>
      <c r="I772" cm="1">
        <f t="array" ref="I772">_xlfn.XLOOKUP(1,('Clean Data'!$A$1:$A$1893='Core data'!A772)*('Clean Data'!$D$1:$D$1893='Core data'!D772),'Clean Data'!$E$1:$E$1893,,0)</f>
        <v>0</v>
      </c>
    </row>
    <row r="773" spans="1:9" hidden="1">
      <c r="A773">
        <v>4</v>
      </c>
      <c r="B773" t="s">
        <v>444</v>
      </c>
      <c r="C773" t="s">
        <v>72</v>
      </c>
      <c r="D773" t="s">
        <v>43</v>
      </c>
      <c r="E773" t="s">
        <v>162</v>
      </c>
      <c r="F773" t="s">
        <v>72</v>
      </c>
      <c r="G773" t="s">
        <v>72</v>
      </c>
      <c r="H773" t="s">
        <v>43</v>
      </c>
      <c r="I773" cm="1">
        <f t="array" ref="I773">_xlfn.XLOOKUP(1,('Clean Data'!$A$1:$A$1893='Core data'!A773)*('Clean Data'!$D$1:$D$1893='Core data'!D773),'Clean Data'!$E$1:$E$1893,,0)</f>
        <v>0</v>
      </c>
    </row>
    <row r="774" spans="1:9" hidden="1">
      <c r="A774">
        <v>4</v>
      </c>
      <c r="B774" t="s">
        <v>444</v>
      </c>
      <c r="C774" t="s">
        <v>72</v>
      </c>
      <c r="D774" t="s">
        <v>43</v>
      </c>
      <c r="E774" s="70" t="s">
        <v>164</v>
      </c>
      <c r="F774" s="70" t="s">
        <v>72</v>
      </c>
      <c r="G774" t="s">
        <v>305</v>
      </c>
      <c r="H774" t="s">
        <v>254</v>
      </c>
      <c r="I774" cm="1">
        <f t="array" ref="I774">_xlfn.XLOOKUP(1,('Clean Data'!$A$1:$A$1893='Core data'!A774)*('Clean Data'!$D$1:$D$1893='Core data'!D774),'Clean Data'!$E$1:$E$1893,,0)</f>
        <v>0</v>
      </c>
    </row>
    <row r="775" spans="1:9" hidden="1">
      <c r="A775">
        <v>4</v>
      </c>
      <c r="B775" t="s">
        <v>444</v>
      </c>
      <c r="C775" t="s">
        <v>72</v>
      </c>
      <c r="D775" t="s">
        <v>43</v>
      </c>
      <c r="E775" s="71" t="s">
        <v>163</v>
      </c>
      <c r="F775" s="71" t="s">
        <v>72</v>
      </c>
      <c r="G775" t="s">
        <v>304</v>
      </c>
      <c r="H775" t="s">
        <v>253</v>
      </c>
      <c r="I775" cm="1">
        <f t="array" ref="I775">_xlfn.XLOOKUP(1,('Clean Data'!$A$1:$A$1893='Core data'!A775)*('Clean Data'!$D$1:$D$1893='Core data'!D775),'Clean Data'!$E$1:$E$1893,,0)</f>
        <v>0</v>
      </c>
    </row>
    <row r="776" spans="1:9" hidden="1">
      <c r="A776">
        <v>5</v>
      </c>
      <c r="B776" t="s">
        <v>169</v>
      </c>
      <c r="C776" t="s">
        <v>72</v>
      </c>
      <c r="D776" t="s">
        <v>43</v>
      </c>
      <c r="E776" t="s">
        <v>162</v>
      </c>
      <c r="F776" t="s">
        <v>72</v>
      </c>
      <c r="G776" t="s">
        <v>72</v>
      </c>
      <c r="H776" t="s">
        <v>43</v>
      </c>
      <c r="I776" cm="1">
        <f t="array" ref="I776">_xlfn.XLOOKUP(1,('Clean Data'!$A$1:$A$1893='Core data'!A776)*('Clean Data'!$D$1:$D$1893='Core data'!D776),'Clean Data'!$E$1:$E$1893,,0)</f>
        <v>0</v>
      </c>
    </row>
    <row r="777" spans="1:9" hidden="1">
      <c r="A777">
        <v>5</v>
      </c>
      <c r="B777" t="s">
        <v>169</v>
      </c>
      <c r="C777" t="s">
        <v>72</v>
      </c>
      <c r="D777" t="s">
        <v>43</v>
      </c>
      <c r="E777" s="70" t="s">
        <v>164</v>
      </c>
      <c r="F777" s="70" t="s">
        <v>72</v>
      </c>
      <c r="G777" t="s">
        <v>305</v>
      </c>
      <c r="H777" t="s">
        <v>254</v>
      </c>
      <c r="I777" cm="1">
        <f t="array" ref="I777">_xlfn.XLOOKUP(1,('Clean Data'!$A$1:$A$1893='Core data'!A777)*('Clean Data'!$D$1:$D$1893='Core data'!D777),'Clean Data'!$E$1:$E$1893,,0)</f>
        <v>0</v>
      </c>
    </row>
    <row r="778" spans="1:9" hidden="1">
      <c r="A778">
        <v>5</v>
      </c>
      <c r="B778" t="s">
        <v>169</v>
      </c>
      <c r="C778" t="s">
        <v>72</v>
      </c>
      <c r="D778" t="s">
        <v>43</v>
      </c>
      <c r="E778" s="71" t="s">
        <v>163</v>
      </c>
      <c r="F778" s="71" t="s">
        <v>72</v>
      </c>
      <c r="G778" t="s">
        <v>304</v>
      </c>
      <c r="H778" t="s">
        <v>253</v>
      </c>
      <c r="I778" cm="1">
        <f t="array" ref="I778">_xlfn.XLOOKUP(1,('Clean Data'!$A$1:$A$1893='Core data'!A778)*('Clean Data'!$D$1:$D$1893='Core data'!D778),'Clean Data'!$E$1:$E$1893,,0)</f>
        <v>0</v>
      </c>
    </row>
    <row r="779" spans="1:9" hidden="1">
      <c r="A779">
        <v>6</v>
      </c>
      <c r="B779" t="s">
        <v>170</v>
      </c>
      <c r="C779" t="s">
        <v>72</v>
      </c>
      <c r="D779" t="s">
        <v>43</v>
      </c>
      <c r="E779" t="s">
        <v>162</v>
      </c>
      <c r="F779" t="s">
        <v>72</v>
      </c>
      <c r="G779" t="s">
        <v>72</v>
      </c>
      <c r="H779" t="s">
        <v>43</v>
      </c>
      <c r="I779" cm="1">
        <f t="array" ref="I779">_xlfn.XLOOKUP(1,('Clean Data'!$A$1:$A$1893='Core data'!A779)*('Clean Data'!$D$1:$D$1893='Core data'!D779),'Clean Data'!$E$1:$E$1893,,0)</f>
        <v>0</v>
      </c>
    </row>
    <row r="780" spans="1:9" hidden="1">
      <c r="A780">
        <v>6</v>
      </c>
      <c r="B780" t="s">
        <v>170</v>
      </c>
      <c r="C780" t="s">
        <v>72</v>
      </c>
      <c r="D780" t="s">
        <v>43</v>
      </c>
      <c r="E780" s="70" t="s">
        <v>164</v>
      </c>
      <c r="F780" s="70" t="s">
        <v>72</v>
      </c>
      <c r="G780" t="s">
        <v>305</v>
      </c>
      <c r="H780" t="s">
        <v>254</v>
      </c>
      <c r="I780" cm="1">
        <f t="array" ref="I780">_xlfn.XLOOKUP(1,('Clean Data'!$A$1:$A$1893='Core data'!A780)*('Clean Data'!$D$1:$D$1893='Core data'!D780),'Clean Data'!$E$1:$E$1893,,0)</f>
        <v>0</v>
      </c>
    </row>
    <row r="781" spans="1:9" hidden="1">
      <c r="A781">
        <v>6</v>
      </c>
      <c r="B781" t="s">
        <v>170</v>
      </c>
      <c r="C781" t="s">
        <v>72</v>
      </c>
      <c r="D781" t="s">
        <v>43</v>
      </c>
      <c r="E781" s="71" t="s">
        <v>163</v>
      </c>
      <c r="F781" s="71" t="s">
        <v>72</v>
      </c>
      <c r="G781" t="s">
        <v>304</v>
      </c>
      <c r="H781" t="s">
        <v>253</v>
      </c>
      <c r="I781" cm="1">
        <f t="array" ref="I781">_xlfn.XLOOKUP(1,('Clean Data'!$A$1:$A$1893='Core data'!A781)*('Clean Data'!$D$1:$D$1893='Core data'!D781),'Clean Data'!$E$1:$E$1893,,0)</f>
        <v>0</v>
      </c>
    </row>
    <row r="782" spans="1:9" hidden="1">
      <c r="A782">
        <v>7</v>
      </c>
      <c r="B782" t="s">
        <v>171</v>
      </c>
      <c r="C782" t="s">
        <v>72</v>
      </c>
      <c r="D782" t="s">
        <v>43</v>
      </c>
      <c r="E782" t="s">
        <v>162</v>
      </c>
      <c r="F782" t="s">
        <v>72</v>
      </c>
      <c r="G782" t="s">
        <v>72</v>
      </c>
      <c r="H782" t="s">
        <v>43</v>
      </c>
      <c r="I782" cm="1">
        <f t="array" ref="I782">_xlfn.XLOOKUP(1,('Clean Data'!$A$1:$A$1893='Core data'!A782)*('Clean Data'!$D$1:$D$1893='Core data'!D782),'Clean Data'!$E$1:$E$1893,,0)</f>
        <v>0</v>
      </c>
    </row>
    <row r="783" spans="1:9" hidden="1">
      <c r="A783">
        <v>7</v>
      </c>
      <c r="B783" t="s">
        <v>171</v>
      </c>
      <c r="C783" t="s">
        <v>72</v>
      </c>
      <c r="D783" t="s">
        <v>43</v>
      </c>
      <c r="E783" s="70" t="s">
        <v>164</v>
      </c>
      <c r="F783" s="70" t="s">
        <v>72</v>
      </c>
      <c r="G783" t="s">
        <v>305</v>
      </c>
      <c r="H783" t="s">
        <v>254</v>
      </c>
      <c r="I783" cm="1">
        <f t="array" ref="I783">_xlfn.XLOOKUP(1,('Clean Data'!$A$1:$A$1893='Core data'!A783)*('Clean Data'!$D$1:$D$1893='Core data'!D783),'Clean Data'!$E$1:$E$1893,,0)</f>
        <v>0</v>
      </c>
    </row>
    <row r="784" spans="1:9" hidden="1">
      <c r="A784">
        <v>7</v>
      </c>
      <c r="B784" t="s">
        <v>171</v>
      </c>
      <c r="C784" t="s">
        <v>72</v>
      </c>
      <c r="D784" t="s">
        <v>43</v>
      </c>
      <c r="E784" s="71" t="s">
        <v>163</v>
      </c>
      <c r="F784" s="71" t="s">
        <v>72</v>
      </c>
      <c r="G784" t="s">
        <v>304</v>
      </c>
      <c r="H784" t="s">
        <v>253</v>
      </c>
      <c r="I784" cm="1">
        <f t="array" ref="I784">_xlfn.XLOOKUP(1,('Clean Data'!$A$1:$A$1893='Core data'!A784)*('Clean Data'!$D$1:$D$1893='Core data'!D784),'Clean Data'!$E$1:$E$1893,,0)</f>
        <v>0</v>
      </c>
    </row>
    <row r="785" spans="1:9" hidden="1">
      <c r="A785">
        <v>8</v>
      </c>
      <c r="B785" t="s">
        <v>172</v>
      </c>
      <c r="C785" t="s">
        <v>72</v>
      </c>
      <c r="D785" t="s">
        <v>43</v>
      </c>
      <c r="E785" t="s">
        <v>162</v>
      </c>
      <c r="F785" t="s">
        <v>72</v>
      </c>
      <c r="G785" t="s">
        <v>72</v>
      </c>
      <c r="H785" t="s">
        <v>43</v>
      </c>
      <c r="I785" cm="1">
        <f t="array" ref="I785">_xlfn.XLOOKUP(1,('Clean Data'!$A$1:$A$1893='Core data'!A785)*('Clean Data'!$D$1:$D$1893='Core data'!D785),'Clean Data'!$E$1:$E$1893,,0)</f>
        <v>0</v>
      </c>
    </row>
    <row r="786" spans="1:9" hidden="1">
      <c r="A786">
        <v>8</v>
      </c>
      <c r="B786" t="s">
        <v>172</v>
      </c>
      <c r="C786" t="s">
        <v>72</v>
      </c>
      <c r="D786" t="s">
        <v>43</v>
      </c>
      <c r="E786" s="70" t="s">
        <v>164</v>
      </c>
      <c r="F786" s="70" t="s">
        <v>72</v>
      </c>
      <c r="G786" t="s">
        <v>305</v>
      </c>
      <c r="H786" t="s">
        <v>254</v>
      </c>
      <c r="I786" cm="1">
        <f t="array" ref="I786">_xlfn.XLOOKUP(1,('Clean Data'!$A$1:$A$1893='Core data'!A786)*('Clean Data'!$D$1:$D$1893='Core data'!D786),'Clean Data'!$E$1:$E$1893,,0)</f>
        <v>0</v>
      </c>
    </row>
    <row r="787" spans="1:9" hidden="1">
      <c r="A787">
        <v>8</v>
      </c>
      <c r="B787" t="s">
        <v>172</v>
      </c>
      <c r="C787" t="s">
        <v>72</v>
      </c>
      <c r="D787" t="s">
        <v>43</v>
      </c>
      <c r="E787" s="71" t="s">
        <v>163</v>
      </c>
      <c r="F787" s="71" t="s">
        <v>72</v>
      </c>
      <c r="G787" t="s">
        <v>304</v>
      </c>
      <c r="H787" t="s">
        <v>253</v>
      </c>
      <c r="I787" cm="1">
        <f t="array" ref="I787">_xlfn.XLOOKUP(1,('Clean Data'!$A$1:$A$1893='Core data'!A787)*('Clean Data'!$D$1:$D$1893='Core data'!D787),'Clean Data'!$E$1:$E$1893,,0)</f>
        <v>0</v>
      </c>
    </row>
    <row r="788" spans="1:9" hidden="1">
      <c r="A788">
        <v>9</v>
      </c>
      <c r="B788" t="s">
        <v>173</v>
      </c>
      <c r="C788" t="s">
        <v>72</v>
      </c>
      <c r="D788" t="s">
        <v>43</v>
      </c>
      <c r="E788" t="s">
        <v>162</v>
      </c>
      <c r="F788" t="s">
        <v>72</v>
      </c>
      <c r="G788" t="s">
        <v>72</v>
      </c>
      <c r="H788" t="s">
        <v>43</v>
      </c>
      <c r="I788" cm="1">
        <f t="array" ref="I788">_xlfn.XLOOKUP(1,('Clean Data'!$A$1:$A$1893='Core data'!A788)*('Clean Data'!$D$1:$D$1893='Core data'!D788),'Clean Data'!$E$1:$E$1893,,0)</f>
        <v>0</v>
      </c>
    </row>
    <row r="789" spans="1:9" hidden="1">
      <c r="A789">
        <v>9</v>
      </c>
      <c r="B789" t="s">
        <v>173</v>
      </c>
      <c r="C789" t="s">
        <v>72</v>
      </c>
      <c r="D789" t="s">
        <v>43</v>
      </c>
      <c r="E789" s="70" t="s">
        <v>164</v>
      </c>
      <c r="F789" s="70" t="s">
        <v>72</v>
      </c>
      <c r="G789" t="s">
        <v>305</v>
      </c>
      <c r="H789" t="s">
        <v>254</v>
      </c>
      <c r="I789" cm="1">
        <f t="array" ref="I789">_xlfn.XLOOKUP(1,('Clean Data'!$A$1:$A$1893='Core data'!A789)*('Clean Data'!$D$1:$D$1893='Core data'!D789),'Clean Data'!$E$1:$E$1893,,0)</f>
        <v>0</v>
      </c>
    </row>
    <row r="790" spans="1:9" hidden="1">
      <c r="A790">
        <v>9</v>
      </c>
      <c r="B790" t="s">
        <v>173</v>
      </c>
      <c r="C790" t="s">
        <v>72</v>
      </c>
      <c r="D790" t="s">
        <v>43</v>
      </c>
      <c r="E790" s="71" t="s">
        <v>163</v>
      </c>
      <c r="F790" s="71" t="s">
        <v>72</v>
      </c>
      <c r="G790" t="s">
        <v>304</v>
      </c>
      <c r="H790" t="s">
        <v>253</v>
      </c>
      <c r="I790" cm="1">
        <f t="array" ref="I790">_xlfn.XLOOKUP(1,('Clean Data'!$A$1:$A$1893='Core data'!A790)*('Clean Data'!$D$1:$D$1893='Core data'!D790),'Clean Data'!$E$1:$E$1893,,0)</f>
        <v>0</v>
      </c>
    </row>
    <row r="791" spans="1:9" hidden="1">
      <c r="A791">
        <v>10</v>
      </c>
      <c r="B791" t="s">
        <v>174</v>
      </c>
      <c r="C791" t="s">
        <v>72</v>
      </c>
      <c r="D791" t="s">
        <v>43</v>
      </c>
      <c r="E791" t="s">
        <v>162</v>
      </c>
      <c r="F791" t="s">
        <v>72</v>
      </c>
      <c r="G791" t="s">
        <v>72</v>
      </c>
      <c r="H791" t="s">
        <v>43</v>
      </c>
      <c r="I791" cm="1">
        <f t="array" ref="I791">_xlfn.XLOOKUP(1,('Clean Data'!$A$1:$A$1893='Core data'!A791)*('Clean Data'!$D$1:$D$1893='Core data'!D791),'Clean Data'!$E$1:$E$1893,,0)</f>
        <v>0</v>
      </c>
    </row>
    <row r="792" spans="1:9" hidden="1">
      <c r="A792">
        <v>10</v>
      </c>
      <c r="B792" t="s">
        <v>174</v>
      </c>
      <c r="C792" t="s">
        <v>72</v>
      </c>
      <c r="D792" t="s">
        <v>43</v>
      </c>
      <c r="E792" s="70" t="s">
        <v>164</v>
      </c>
      <c r="F792" s="70" t="s">
        <v>72</v>
      </c>
      <c r="G792" t="s">
        <v>305</v>
      </c>
      <c r="H792" t="s">
        <v>254</v>
      </c>
      <c r="I792" cm="1">
        <f t="array" ref="I792">_xlfn.XLOOKUP(1,('Clean Data'!$A$1:$A$1893='Core data'!A792)*('Clean Data'!$D$1:$D$1893='Core data'!D792),'Clean Data'!$E$1:$E$1893,,0)</f>
        <v>0</v>
      </c>
    </row>
    <row r="793" spans="1:9" hidden="1">
      <c r="A793">
        <v>10</v>
      </c>
      <c r="B793" t="s">
        <v>174</v>
      </c>
      <c r="C793" t="s">
        <v>72</v>
      </c>
      <c r="D793" t="s">
        <v>43</v>
      </c>
      <c r="E793" s="71" t="s">
        <v>163</v>
      </c>
      <c r="F793" s="71" t="s">
        <v>72</v>
      </c>
      <c r="G793" t="s">
        <v>304</v>
      </c>
      <c r="H793" t="s">
        <v>253</v>
      </c>
      <c r="I793" cm="1">
        <f t="array" ref="I793">_xlfn.XLOOKUP(1,('Clean Data'!$A$1:$A$1893='Core data'!A793)*('Clean Data'!$D$1:$D$1893='Core data'!D793),'Clean Data'!$E$1:$E$1893,,0)</f>
        <v>0</v>
      </c>
    </row>
    <row r="794" spans="1:9" hidden="1">
      <c r="A794">
        <v>11</v>
      </c>
      <c r="B794" t="s">
        <v>175</v>
      </c>
      <c r="C794" t="s">
        <v>72</v>
      </c>
      <c r="D794" t="s">
        <v>43</v>
      </c>
      <c r="E794" t="s">
        <v>162</v>
      </c>
      <c r="F794" t="s">
        <v>72</v>
      </c>
      <c r="G794" t="s">
        <v>72</v>
      </c>
      <c r="H794" t="s">
        <v>43</v>
      </c>
      <c r="I794" cm="1">
        <f t="array" ref="I794">_xlfn.XLOOKUP(1,('Clean Data'!$A$1:$A$1893='Core data'!A794)*('Clean Data'!$D$1:$D$1893='Core data'!D794),'Clean Data'!$E$1:$E$1893,,0)</f>
        <v>0</v>
      </c>
    </row>
    <row r="795" spans="1:9" hidden="1">
      <c r="A795">
        <v>11</v>
      </c>
      <c r="B795" t="s">
        <v>175</v>
      </c>
      <c r="C795" t="s">
        <v>72</v>
      </c>
      <c r="D795" t="s">
        <v>43</v>
      </c>
      <c r="E795" s="70" t="s">
        <v>164</v>
      </c>
      <c r="F795" s="70" t="s">
        <v>72</v>
      </c>
      <c r="G795" t="s">
        <v>305</v>
      </c>
      <c r="H795" t="s">
        <v>254</v>
      </c>
      <c r="I795" cm="1">
        <f t="array" ref="I795">_xlfn.XLOOKUP(1,('Clean Data'!$A$1:$A$1893='Core data'!A795)*('Clean Data'!$D$1:$D$1893='Core data'!D795),'Clean Data'!$E$1:$E$1893,,0)</f>
        <v>0</v>
      </c>
    </row>
    <row r="796" spans="1:9" hidden="1">
      <c r="A796">
        <v>11</v>
      </c>
      <c r="B796" t="s">
        <v>175</v>
      </c>
      <c r="C796" t="s">
        <v>72</v>
      </c>
      <c r="D796" t="s">
        <v>43</v>
      </c>
      <c r="E796" s="71" t="s">
        <v>163</v>
      </c>
      <c r="F796" s="71" t="s">
        <v>72</v>
      </c>
      <c r="G796" t="s">
        <v>304</v>
      </c>
      <c r="H796" t="s">
        <v>253</v>
      </c>
      <c r="I796" cm="1">
        <f t="array" ref="I796">_xlfn.XLOOKUP(1,('Clean Data'!$A$1:$A$1893='Core data'!A796)*('Clean Data'!$D$1:$D$1893='Core data'!D796),'Clean Data'!$E$1:$E$1893,,0)</f>
        <v>0</v>
      </c>
    </row>
    <row r="797" spans="1:9" hidden="1">
      <c r="A797">
        <v>12</v>
      </c>
      <c r="B797" t="s">
        <v>176</v>
      </c>
      <c r="C797" t="s">
        <v>72</v>
      </c>
      <c r="D797" t="s">
        <v>43</v>
      </c>
      <c r="E797" t="s">
        <v>162</v>
      </c>
      <c r="F797" t="s">
        <v>72</v>
      </c>
      <c r="G797" t="s">
        <v>72</v>
      </c>
      <c r="H797" t="s">
        <v>43</v>
      </c>
      <c r="I797" cm="1">
        <f t="array" ref="I797">_xlfn.XLOOKUP(1,('Clean Data'!$A$1:$A$1893='Core data'!A797)*('Clean Data'!$D$1:$D$1893='Core data'!D797),'Clean Data'!$E$1:$E$1893,,0)</f>
        <v>0</v>
      </c>
    </row>
    <row r="798" spans="1:9" hidden="1">
      <c r="A798">
        <v>12</v>
      </c>
      <c r="B798" t="s">
        <v>176</v>
      </c>
      <c r="C798" t="s">
        <v>72</v>
      </c>
      <c r="D798" t="s">
        <v>43</v>
      </c>
      <c r="E798" s="70" t="s">
        <v>164</v>
      </c>
      <c r="F798" s="70" t="s">
        <v>72</v>
      </c>
      <c r="G798" t="s">
        <v>305</v>
      </c>
      <c r="H798" t="s">
        <v>254</v>
      </c>
      <c r="I798" cm="1">
        <f t="array" ref="I798">_xlfn.XLOOKUP(1,('Clean Data'!$A$1:$A$1893='Core data'!A798)*('Clean Data'!$D$1:$D$1893='Core data'!D798),'Clean Data'!$E$1:$E$1893,,0)</f>
        <v>0</v>
      </c>
    </row>
    <row r="799" spans="1:9" hidden="1">
      <c r="A799">
        <v>12</v>
      </c>
      <c r="B799" t="s">
        <v>176</v>
      </c>
      <c r="C799" t="s">
        <v>72</v>
      </c>
      <c r="D799" t="s">
        <v>43</v>
      </c>
      <c r="E799" s="71" t="s">
        <v>163</v>
      </c>
      <c r="F799" s="71" t="s">
        <v>72</v>
      </c>
      <c r="G799" t="s">
        <v>304</v>
      </c>
      <c r="H799" t="s">
        <v>253</v>
      </c>
      <c r="I799" cm="1">
        <f t="array" ref="I799">_xlfn.XLOOKUP(1,('Clean Data'!$A$1:$A$1893='Core data'!A799)*('Clean Data'!$D$1:$D$1893='Core data'!D799),'Clean Data'!$E$1:$E$1893,,0)</f>
        <v>0</v>
      </c>
    </row>
    <row r="800" spans="1:9" hidden="1">
      <c r="A800">
        <v>13</v>
      </c>
      <c r="B800" t="s">
        <v>177</v>
      </c>
      <c r="C800" t="s">
        <v>72</v>
      </c>
      <c r="D800" t="s">
        <v>43</v>
      </c>
      <c r="E800" t="s">
        <v>162</v>
      </c>
      <c r="F800" t="s">
        <v>72</v>
      </c>
      <c r="G800" t="s">
        <v>72</v>
      </c>
      <c r="H800" t="s">
        <v>43</v>
      </c>
      <c r="I800" cm="1">
        <f t="array" ref="I800">_xlfn.XLOOKUP(1,('Clean Data'!$A$1:$A$1893='Core data'!A800)*('Clean Data'!$D$1:$D$1893='Core data'!D800),'Clean Data'!$E$1:$E$1893,,0)</f>
        <v>0</v>
      </c>
    </row>
    <row r="801" spans="1:9" hidden="1">
      <c r="A801">
        <v>13</v>
      </c>
      <c r="B801" t="s">
        <v>177</v>
      </c>
      <c r="C801" t="s">
        <v>72</v>
      </c>
      <c r="D801" t="s">
        <v>43</v>
      </c>
      <c r="E801" s="70" t="s">
        <v>164</v>
      </c>
      <c r="F801" s="70" t="s">
        <v>72</v>
      </c>
      <c r="G801" t="s">
        <v>305</v>
      </c>
      <c r="H801" t="s">
        <v>254</v>
      </c>
      <c r="I801" cm="1">
        <f t="array" ref="I801">_xlfn.XLOOKUP(1,('Clean Data'!$A$1:$A$1893='Core data'!A801)*('Clean Data'!$D$1:$D$1893='Core data'!D801),'Clean Data'!$E$1:$E$1893,,0)</f>
        <v>0</v>
      </c>
    </row>
    <row r="802" spans="1:9" hidden="1">
      <c r="A802">
        <v>13</v>
      </c>
      <c r="B802" t="s">
        <v>177</v>
      </c>
      <c r="C802" t="s">
        <v>72</v>
      </c>
      <c r="D802" t="s">
        <v>43</v>
      </c>
      <c r="E802" s="71" t="s">
        <v>163</v>
      </c>
      <c r="F802" s="71" t="s">
        <v>72</v>
      </c>
      <c r="G802" t="s">
        <v>304</v>
      </c>
      <c r="H802" t="s">
        <v>253</v>
      </c>
      <c r="I802" cm="1">
        <f t="array" ref="I802">_xlfn.XLOOKUP(1,('Clean Data'!$A$1:$A$1893='Core data'!A802)*('Clean Data'!$D$1:$D$1893='Core data'!D802),'Clean Data'!$E$1:$E$1893,,0)</f>
        <v>0</v>
      </c>
    </row>
    <row r="803" spans="1:9" hidden="1">
      <c r="A803">
        <v>14</v>
      </c>
      <c r="B803" t="s">
        <v>178</v>
      </c>
      <c r="C803" t="s">
        <v>72</v>
      </c>
      <c r="D803" t="s">
        <v>43</v>
      </c>
      <c r="E803" t="s">
        <v>162</v>
      </c>
      <c r="F803" t="s">
        <v>72</v>
      </c>
      <c r="G803" t="s">
        <v>72</v>
      </c>
      <c r="H803" t="s">
        <v>43</v>
      </c>
      <c r="I803" cm="1">
        <f t="array" ref="I803">_xlfn.XLOOKUP(1,('Clean Data'!$A$1:$A$1893='Core data'!A803)*('Clean Data'!$D$1:$D$1893='Core data'!D803),'Clean Data'!$E$1:$E$1893,,0)</f>
        <v>0</v>
      </c>
    </row>
    <row r="804" spans="1:9" hidden="1">
      <c r="A804">
        <v>14</v>
      </c>
      <c r="B804" t="s">
        <v>178</v>
      </c>
      <c r="C804" t="s">
        <v>72</v>
      </c>
      <c r="D804" t="s">
        <v>43</v>
      </c>
      <c r="E804" s="70" t="s">
        <v>164</v>
      </c>
      <c r="F804" s="70" t="s">
        <v>72</v>
      </c>
      <c r="G804" t="s">
        <v>305</v>
      </c>
      <c r="H804" t="s">
        <v>254</v>
      </c>
      <c r="I804" cm="1">
        <f t="array" ref="I804">_xlfn.XLOOKUP(1,('Clean Data'!$A$1:$A$1893='Core data'!A804)*('Clean Data'!$D$1:$D$1893='Core data'!D804),'Clean Data'!$E$1:$E$1893,,0)</f>
        <v>0</v>
      </c>
    </row>
    <row r="805" spans="1:9" hidden="1">
      <c r="A805">
        <v>14</v>
      </c>
      <c r="B805" t="s">
        <v>178</v>
      </c>
      <c r="C805" t="s">
        <v>72</v>
      </c>
      <c r="D805" t="s">
        <v>43</v>
      </c>
      <c r="E805" s="71" t="s">
        <v>163</v>
      </c>
      <c r="F805" s="71" t="s">
        <v>72</v>
      </c>
      <c r="G805" t="s">
        <v>304</v>
      </c>
      <c r="H805" t="s">
        <v>253</v>
      </c>
      <c r="I805" cm="1">
        <f t="array" ref="I805">_xlfn.XLOOKUP(1,('Clean Data'!$A$1:$A$1893='Core data'!A805)*('Clean Data'!$D$1:$D$1893='Core data'!D805),'Clean Data'!$E$1:$E$1893,,0)</f>
        <v>0</v>
      </c>
    </row>
    <row r="806" spans="1:9" hidden="1">
      <c r="A806">
        <v>15</v>
      </c>
      <c r="B806" t="s">
        <v>179</v>
      </c>
      <c r="C806" t="s">
        <v>72</v>
      </c>
      <c r="D806" t="s">
        <v>43</v>
      </c>
      <c r="E806" t="s">
        <v>162</v>
      </c>
      <c r="F806" t="s">
        <v>72</v>
      </c>
      <c r="G806" t="s">
        <v>72</v>
      </c>
      <c r="H806" t="s">
        <v>43</v>
      </c>
      <c r="I806" cm="1">
        <f t="array" ref="I806">_xlfn.XLOOKUP(1,('Clean Data'!$A$1:$A$1893='Core data'!A806)*('Clean Data'!$D$1:$D$1893='Core data'!D806),'Clean Data'!$E$1:$E$1893,,0)</f>
        <v>0</v>
      </c>
    </row>
    <row r="807" spans="1:9" hidden="1">
      <c r="A807">
        <v>15</v>
      </c>
      <c r="B807" t="s">
        <v>179</v>
      </c>
      <c r="C807" t="s">
        <v>72</v>
      </c>
      <c r="D807" t="s">
        <v>43</v>
      </c>
      <c r="E807" s="70" t="s">
        <v>164</v>
      </c>
      <c r="F807" s="70" t="s">
        <v>72</v>
      </c>
      <c r="G807" t="s">
        <v>305</v>
      </c>
      <c r="H807" t="s">
        <v>254</v>
      </c>
      <c r="I807" cm="1">
        <f t="array" ref="I807">_xlfn.XLOOKUP(1,('Clean Data'!$A$1:$A$1893='Core data'!A807)*('Clean Data'!$D$1:$D$1893='Core data'!D807),'Clean Data'!$E$1:$E$1893,,0)</f>
        <v>0</v>
      </c>
    </row>
    <row r="808" spans="1:9" hidden="1">
      <c r="A808">
        <v>15</v>
      </c>
      <c r="B808" t="s">
        <v>179</v>
      </c>
      <c r="C808" t="s">
        <v>72</v>
      </c>
      <c r="D808" t="s">
        <v>43</v>
      </c>
      <c r="E808" s="71" t="s">
        <v>163</v>
      </c>
      <c r="F808" s="71" t="s">
        <v>72</v>
      </c>
      <c r="G808" t="s">
        <v>304</v>
      </c>
      <c r="H808" t="s">
        <v>253</v>
      </c>
      <c r="I808" cm="1">
        <f t="array" ref="I808">_xlfn.XLOOKUP(1,('Clean Data'!$A$1:$A$1893='Core data'!A808)*('Clean Data'!$D$1:$D$1893='Core data'!D808),'Clean Data'!$E$1:$E$1893,,0)</f>
        <v>0</v>
      </c>
    </row>
    <row r="809" spans="1:9" hidden="1">
      <c r="A809">
        <v>16</v>
      </c>
      <c r="B809" t="s">
        <v>180</v>
      </c>
      <c r="C809" t="s">
        <v>72</v>
      </c>
      <c r="D809" t="s">
        <v>43</v>
      </c>
      <c r="E809" t="s">
        <v>162</v>
      </c>
      <c r="F809" t="s">
        <v>72</v>
      </c>
      <c r="G809" t="s">
        <v>72</v>
      </c>
      <c r="H809" t="s">
        <v>43</v>
      </c>
      <c r="I809" cm="1">
        <f t="array" ref="I809">_xlfn.XLOOKUP(1,('Clean Data'!$A$1:$A$1893='Core data'!A809)*('Clean Data'!$D$1:$D$1893='Core data'!D809),'Clean Data'!$E$1:$E$1893,,0)</f>
        <v>0</v>
      </c>
    </row>
    <row r="810" spans="1:9" hidden="1">
      <c r="A810">
        <v>16</v>
      </c>
      <c r="B810" t="s">
        <v>180</v>
      </c>
      <c r="C810" t="s">
        <v>72</v>
      </c>
      <c r="D810" t="s">
        <v>43</v>
      </c>
      <c r="E810" s="70" t="s">
        <v>164</v>
      </c>
      <c r="F810" s="70" t="s">
        <v>72</v>
      </c>
      <c r="G810" t="s">
        <v>305</v>
      </c>
      <c r="H810" t="s">
        <v>254</v>
      </c>
      <c r="I810" cm="1">
        <f t="array" ref="I810">_xlfn.XLOOKUP(1,('Clean Data'!$A$1:$A$1893='Core data'!A810)*('Clean Data'!$D$1:$D$1893='Core data'!D810),'Clean Data'!$E$1:$E$1893,,0)</f>
        <v>0</v>
      </c>
    </row>
    <row r="811" spans="1:9" hidden="1">
      <c r="A811">
        <v>16</v>
      </c>
      <c r="B811" t="s">
        <v>180</v>
      </c>
      <c r="C811" t="s">
        <v>72</v>
      </c>
      <c r="D811" t="s">
        <v>43</v>
      </c>
      <c r="E811" s="71" t="s">
        <v>163</v>
      </c>
      <c r="F811" s="71" t="s">
        <v>72</v>
      </c>
      <c r="G811" t="s">
        <v>304</v>
      </c>
      <c r="H811" t="s">
        <v>253</v>
      </c>
      <c r="I811" cm="1">
        <f t="array" ref="I811">_xlfn.XLOOKUP(1,('Clean Data'!$A$1:$A$1893='Core data'!A811)*('Clean Data'!$D$1:$D$1893='Core data'!D811),'Clean Data'!$E$1:$E$1893,,0)</f>
        <v>0</v>
      </c>
    </row>
    <row r="812" spans="1:9" hidden="1">
      <c r="A812">
        <v>16</v>
      </c>
      <c r="B812" t="s">
        <v>180</v>
      </c>
      <c r="C812" t="s">
        <v>108</v>
      </c>
      <c r="D812" t="s">
        <v>44</v>
      </c>
      <c r="E812" t="s">
        <v>162</v>
      </c>
      <c r="F812" s="71" t="s">
        <v>108</v>
      </c>
      <c r="G812" t="s">
        <v>108</v>
      </c>
      <c r="H812" t="s">
        <v>44</v>
      </c>
      <c r="I812" cm="1">
        <f t="array" ref="I812">_xlfn.XLOOKUP(1,('Clean Data'!$A$1:$A$1893='Core data'!A812)*('Clean Data'!$D$1:$D$1893='Core data'!D812),'Clean Data'!$E$1:$E$1893,,0)</f>
        <v>0</v>
      </c>
    </row>
    <row r="813" spans="1:9" hidden="1">
      <c r="A813">
        <v>16</v>
      </c>
      <c r="B813" t="s">
        <v>180</v>
      </c>
      <c r="C813" t="s">
        <v>108</v>
      </c>
      <c r="D813" t="s">
        <v>44</v>
      </c>
      <c r="E813" s="70" t="s">
        <v>164</v>
      </c>
      <c r="F813" s="71" t="s">
        <v>108</v>
      </c>
      <c r="G813" t="s">
        <v>352</v>
      </c>
      <c r="H813" t="s">
        <v>256</v>
      </c>
      <c r="I813" cm="1">
        <f t="array" ref="I813">_xlfn.XLOOKUP(1,('Clean Data'!$A$1:$A$1893='Core data'!A813)*('Clean Data'!$D$1:$D$1893='Core data'!D813),'Clean Data'!$E$1:$E$1893,,0)</f>
        <v>0</v>
      </c>
    </row>
    <row r="814" spans="1:9" hidden="1">
      <c r="A814">
        <v>16</v>
      </c>
      <c r="B814" t="s">
        <v>180</v>
      </c>
      <c r="C814" t="s">
        <v>108</v>
      </c>
      <c r="D814" t="s">
        <v>44</v>
      </c>
      <c r="E814" s="70" t="s">
        <v>163</v>
      </c>
      <c r="F814" s="71" t="s">
        <v>108</v>
      </c>
      <c r="G814" t="s">
        <v>353</v>
      </c>
      <c r="H814" t="s">
        <v>255</v>
      </c>
      <c r="I814" cm="1">
        <f t="array" ref="I814">_xlfn.XLOOKUP(1,('Clean Data'!$A$1:$A$1893='Core data'!A814)*('Clean Data'!$D$1:$D$1893='Core data'!D814),'Clean Data'!$E$1:$E$1893,,0)</f>
        <v>0</v>
      </c>
    </row>
    <row r="815" spans="1:9" hidden="1">
      <c r="A815">
        <v>1</v>
      </c>
      <c r="B815" t="s">
        <v>166</v>
      </c>
      <c r="C815" t="s">
        <v>108</v>
      </c>
      <c r="D815" t="s">
        <v>44</v>
      </c>
      <c r="E815" t="s">
        <v>162</v>
      </c>
      <c r="F815" s="71" t="s">
        <v>108</v>
      </c>
      <c r="G815" t="s">
        <v>108</v>
      </c>
      <c r="H815" t="s">
        <v>44</v>
      </c>
      <c r="I815" cm="1">
        <f t="array" ref="I815">_xlfn.XLOOKUP(1,('Clean Data'!$A$1:$A$1893='Core data'!A815)*('Clean Data'!$D$1:$D$1893='Core data'!D815),'Clean Data'!$E$1:$E$1893,,0)</f>
        <v>1</v>
      </c>
    </row>
    <row r="816" spans="1:9" hidden="1">
      <c r="A816">
        <v>2</v>
      </c>
      <c r="B816" t="s">
        <v>167</v>
      </c>
      <c r="C816" t="s">
        <v>108</v>
      </c>
      <c r="D816" t="s">
        <v>44</v>
      </c>
      <c r="E816" t="s">
        <v>162</v>
      </c>
      <c r="F816" s="71" t="s">
        <v>108</v>
      </c>
      <c r="G816" t="s">
        <v>108</v>
      </c>
      <c r="H816" t="s">
        <v>44</v>
      </c>
      <c r="I816" cm="1">
        <f t="array" ref="I816">_xlfn.XLOOKUP(1,('Clean Data'!$A$1:$A$1893='Core data'!A816)*('Clean Data'!$D$1:$D$1893='Core data'!D816),'Clean Data'!$E$1:$E$1893,,0)</f>
        <v>0</v>
      </c>
    </row>
    <row r="817" spans="1:9" hidden="1">
      <c r="A817">
        <v>4</v>
      </c>
      <c r="B817" t="s">
        <v>444</v>
      </c>
      <c r="C817" t="s">
        <v>108</v>
      </c>
      <c r="D817" t="s">
        <v>44</v>
      </c>
      <c r="E817" t="s">
        <v>162</v>
      </c>
      <c r="F817" s="71" t="s">
        <v>108</v>
      </c>
      <c r="G817" t="s">
        <v>108</v>
      </c>
      <c r="H817" t="s">
        <v>44</v>
      </c>
      <c r="I817" cm="1">
        <f t="array" ref="I817">_xlfn.XLOOKUP(1,('Clean Data'!$A$1:$A$1893='Core data'!A817)*('Clean Data'!$D$1:$D$1893='Core data'!D817),'Clean Data'!$E$1:$E$1893,,0)</f>
        <v>1</v>
      </c>
    </row>
    <row r="818" spans="1:9" hidden="1">
      <c r="A818">
        <v>5</v>
      </c>
      <c r="B818" t="s">
        <v>169</v>
      </c>
      <c r="C818" t="s">
        <v>108</v>
      </c>
      <c r="D818" t="s">
        <v>44</v>
      </c>
      <c r="E818" t="s">
        <v>162</v>
      </c>
      <c r="F818" s="71" t="s">
        <v>108</v>
      </c>
      <c r="G818" t="s">
        <v>108</v>
      </c>
      <c r="H818" t="s">
        <v>44</v>
      </c>
      <c r="I818" cm="1">
        <f t="array" ref="I818">_xlfn.XLOOKUP(1,('Clean Data'!$A$1:$A$1893='Core data'!A818)*('Clean Data'!$D$1:$D$1893='Core data'!D818),'Clean Data'!$E$1:$E$1893,,0)</f>
        <v>1</v>
      </c>
    </row>
    <row r="819" spans="1:9" hidden="1">
      <c r="A819">
        <v>6</v>
      </c>
      <c r="B819" t="s">
        <v>170</v>
      </c>
      <c r="C819" t="s">
        <v>108</v>
      </c>
      <c r="D819" t="s">
        <v>44</v>
      </c>
      <c r="E819" t="s">
        <v>162</v>
      </c>
      <c r="F819" s="71" t="s">
        <v>108</v>
      </c>
      <c r="G819" t="s">
        <v>108</v>
      </c>
      <c r="H819" t="s">
        <v>44</v>
      </c>
      <c r="I819" cm="1">
        <f t="array" ref="I819">_xlfn.XLOOKUP(1,('Clean Data'!$A$1:$A$1893='Core data'!A819)*('Clean Data'!$D$1:$D$1893='Core data'!D819),'Clean Data'!$E$1:$E$1893,,0)</f>
        <v>1</v>
      </c>
    </row>
    <row r="820" spans="1:9" hidden="1">
      <c r="A820">
        <v>7</v>
      </c>
      <c r="B820" t="s">
        <v>171</v>
      </c>
      <c r="C820" t="s">
        <v>108</v>
      </c>
      <c r="D820" t="s">
        <v>44</v>
      </c>
      <c r="E820" t="s">
        <v>162</v>
      </c>
      <c r="F820" s="71" t="s">
        <v>108</v>
      </c>
      <c r="G820" t="s">
        <v>108</v>
      </c>
      <c r="H820" t="s">
        <v>44</v>
      </c>
      <c r="I820" cm="1">
        <f t="array" ref="I820">_xlfn.XLOOKUP(1,('Clean Data'!$A$1:$A$1893='Core data'!A820)*('Clean Data'!$D$1:$D$1893='Core data'!D820),'Clean Data'!$E$1:$E$1893,,0)</f>
        <v>0</v>
      </c>
    </row>
    <row r="821" spans="1:9" hidden="1">
      <c r="A821">
        <v>8</v>
      </c>
      <c r="B821" t="s">
        <v>172</v>
      </c>
      <c r="C821" t="s">
        <v>108</v>
      </c>
      <c r="D821" t="s">
        <v>44</v>
      </c>
      <c r="E821" t="s">
        <v>162</v>
      </c>
      <c r="F821" s="71" t="s">
        <v>108</v>
      </c>
      <c r="G821" t="s">
        <v>108</v>
      </c>
      <c r="H821" t="s">
        <v>44</v>
      </c>
      <c r="I821" cm="1">
        <f t="array" ref="I821">_xlfn.XLOOKUP(1,('Clean Data'!$A$1:$A$1893='Core data'!A821)*('Clean Data'!$D$1:$D$1893='Core data'!D821),'Clean Data'!$E$1:$E$1893,,0)</f>
        <v>1</v>
      </c>
    </row>
    <row r="822" spans="1:9" hidden="1">
      <c r="A822">
        <v>9</v>
      </c>
      <c r="B822" t="s">
        <v>173</v>
      </c>
      <c r="C822" t="s">
        <v>108</v>
      </c>
      <c r="D822" t="s">
        <v>44</v>
      </c>
      <c r="E822" t="s">
        <v>162</v>
      </c>
      <c r="F822" s="71" t="s">
        <v>108</v>
      </c>
      <c r="G822" t="s">
        <v>108</v>
      </c>
      <c r="H822" t="s">
        <v>44</v>
      </c>
      <c r="I822" cm="1">
        <f t="array" ref="I822">_xlfn.XLOOKUP(1,('Clean Data'!$A$1:$A$1893='Core data'!A822)*('Clean Data'!$D$1:$D$1893='Core data'!D822),'Clean Data'!$E$1:$E$1893,,0)</f>
        <v>1</v>
      </c>
    </row>
    <row r="823" spans="1:9" hidden="1">
      <c r="A823">
        <v>10</v>
      </c>
      <c r="B823" t="s">
        <v>174</v>
      </c>
      <c r="C823" t="s">
        <v>108</v>
      </c>
      <c r="D823" t="s">
        <v>44</v>
      </c>
      <c r="E823" t="s">
        <v>162</v>
      </c>
      <c r="F823" s="71" t="s">
        <v>108</v>
      </c>
      <c r="G823" t="s">
        <v>108</v>
      </c>
      <c r="H823" t="s">
        <v>44</v>
      </c>
      <c r="I823" cm="1">
        <f t="array" ref="I823">_xlfn.XLOOKUP(1,('Clean Data'!$A$1:$A$1893='Core data'!A823)*('Clean Data'!$D$1:$D$1893='Core data'!D823),'Clean Data'!$E$1:$E$1893,,0)</f>
        <v>1</v>
      </c>
    </row>
    <row r="824" spans="1:9" hidden="1">
      <c r="A824">
        <v>11</v>
      </c>
      <c r="B824" t="s">
        <v>175</v>
      </c>
      <c r="C824" t="s">
        <v>108</v>
      </c>
      <c r="D824" t="s">
        <v>44</v>
      </c>
      <c r="E824" t="s">
        <v>162</v>
      </c>
      <c r="F824" s="71" t="s">
        <v>108</v>
      </c>
      <c r="G824" t="s">
        <v>108</v>
      </c>
      <c r="H824" t="s">
        <v>44</v>
      </c>
      <c r="I824" cm="1">
        <f t="array" ref="I824">_xlfn.XLOOKUP(1,('Clean Data'!$A$1:$A$1893='Core data'!A824)*('Clean Data'!$D$1:$D$1893='Core data'!D824),'Clean Data'!$E$1:$E$1893,,0)</f>
        <v>0</v>
      </c>
    </row>
    <row r="825" spans="1:9" hidden="1">
      <c r="A825">
        <v>12</v>
      </c>
      <c r="B825" t="s">
        <v>176</v>
      </c>
      <c r="C825" t="s">
        <v>108</v>
      </c>
      <c r="D825" t="s">
        <v>44</v>
      </c>
      <c r="E825" t="s">
        <v>162</v>
      </c>
      <c r="F825" s="71" t="s">
        <v>108</v>
      </c>
      <c r="G825" t="s">
        <v>108</v>
      </c>
      <c r="H825" t="s">
        <v>44</v>
      </c>
      <c r="I825" cm="1">
        <f t="array" ref="I825">_xlfn.XLOOKUP(1,('Clean Data'!$A$1:$A$1893='Core data'!A825)*('Clean Data'!$D$1:$D$1893='Core data'!D825),'Clean Data'!$E$1:$E$1893,,0)</f>
        <v>0</v>
      </c>
    </row>
    <row r="826" spans="1:9" hidden="1">
      <c r="A826">
        <v>13</v>
      </c>
      <c r="B826" t="s">
        <v>177</v>
      </c>
      <c r="C826" t="s">
        <v>108</v>
      </c>
      <c r="D826" t="s">
        <v>44</v>
      </c>
      <c r="E826" t="s">
        <v>162</v>
      </c>
      <c r="F826" s="71" t="s">
        <v>108</v>
      </c>
      <c r="G826" t="s">
        <v>108</v>
      </c>
      <c r="H826" t="s">
        <v>44</v>
      </c>
      <c r="I826" cm="1">
        <f t="array" ref="I826">_xlfn.XLOOKUP(1,('Clean Data'!$A$1:$A$1893='Core data'!A826)*('Clean Data'!$D$1:$D$1893='Core data'!D826),'Clean Data'!$E$1:$E$1893,,0)</f>
        <v>1</v>
      </c>
    </row>
    <row r="827" spans="1:9" hidden="1">
      <c r="A827">
        <v>14</v>
      </c>
      <c r="B827" t="s">
        <v>178</v>
      </c>
      <c r="C827" t="s">
        <v>108</v>
      </c>
      <c r="D827" t="s">
        <v>44</v>
      </c>
      <c r="E827" t="s">
        <v>162</v>
      </c>
      <c r="F827" s="71" t="s">
        <v>108</v>
      </c>
      <c r="G827" t="s">
        <v>108</v>
      </c>
      <c r="H827" t="s">
        <v>44</v>
      </c>
      <c r="I827" cm="1">
        <f t="array" ref="I827">_xlfn.XLOOKUP(1,('Clean Data'!$A$1:$A$1893='Core data'!A827)*('Clean Data'!$D$1:$D$1893='Core data'!D827),'Clean Data'!$E$1:$E$1893,,0)</f>
        <v>1</v>
      </c>
    </row>
    <row r="828" spans="1:9" hidden="1">
      <c r="A828">
        <v>15</v>
      </c>
      <c r="B828" t="s">
        <v>179</v>
      </c>
      <c r="C828" t="s">
        <v>108</v>
      </c>
      <c r="D828" t="s">
        <v>44</v>
      </c>
      <c r="E828" t="s">
        <v>162</v>
      </c>
      <c r="F828" s="71" t="s">
        <v>108</v>
      </c>
      <c r="G828" t="s">
        <v>108</v>
      </c>
      <c r="H828" t="s">
        <v>44</v>
      </c>
      <c r="I828" cm="1">
        <f t="array" ref="I828">_xlfn.XLOOKUP(1,('Clean Data'!$A$1:$A$1893='Core data'!A828)*('Clean Data'!$D$1:$D$1893='Core data'!D828),'Clean Data'!$E$1:$E$1893,,0)</f>
        <v>1</v>
      </c>
    </row>
    <row r="829" spans="1:9" hidden="1">
      <c r="A829">
        <v>1</v>
      </c>
      <c r="B829" t="s">
        <v>166</v>
      </c>
      <c r="C829" t="s">
        <v>108</v>
      </c>
      <c r="D829" t="s">
        <v>44</v>
      </c>
      <c r="E829" s="70" t="s">
        <v>164</v>
      </c>
      <c r="F829" s="71" t="s">
        <v>108</v>
      </c>
      <c r="G829" t="s">
        <v>352</v>
      </c>
      <c r="H829" t="s">
        <v>256</v>
      </c>
      <c r="I829" cm="1">
        <f t="array" ref="I829">_xlfn.XLOOKUP(1,('Clean Data'!$A$1:$A$1893='Core data'!A829)*('Clean Data'!$D$1:$D$1893='Core data'!D829),'Clean Data'!$E$1:$E$1893,,0)</f>
        <v>1</v>
      </c>
    </row>
    <row r="830" spans="1:9" hidden="1">
      <c r="A830">
        <v>2</v>
      </c>
      <c r="B830" t="s">
        <v>167</v>
      </c>
      <c r="C830" t="s">
        <v>108</v>
      </c>
      <c r="D830" t="s">
        <v>44</v>
      </c>
      <c r="E830" s="70" t="s">
        <v>164</v>
      </c>
      <c r="F830" s="71" t="s">
        <v>108</v>
      </c>
      <c r="G830" t="s">
        <v>352</v>
      </c>
      <c r="H830" t="s">
        <v>256</v>
      </c>
      <c r="I830" cm="1">
        <f t="array" ref="I830">_xlfn.XLOOKUP(1,('Clean Data'!$A$1:$A$1893='Core data'!A830)*('Clean Data'!$D$1:$D$1893='Core data'!D830),'Clean Data'!$E$1:$E$1893,,0)</f>
        <v>0</v>
      </c>
    </row>
    <row r="831" spans="1:9" hidden="1">
      <c r="A831">
        <v>4</v>
      </c>
      <c r="B831" t="s">
        <v>444</v>
      </c>
      <c r="C831" t="s">
        <v>108</v>
      </c>
      <c r="D831" t="s">
        <v>44</v>
      </c>
      <c r="E831" s="70" t="s">
        <v>164</v>
      </c>
      <c r="F831" s="71" t="s">
        <v>108</v>
      </c>
      <c r="G831" t="s">
        <v>352</v>
      </c>
      <c r="H831" t="s">
        <v>256</v>
      </c>
      <c r="I831" cm="1">
        <f t="array" ref="I831">_xlfn.XLOOKUP(1,('Clean Data'!$A$1:$A$1893='Core data'!A831)*('Clean Data'!$D$1:$D$1893='Core data'!D831),'Clean Data'!$E$1:$E$1893,,0)</f>
        <v>1</v>
      </c>
    </row>
    <row r="832" spans="1:9" hidden="1">
      <c r="A832">
        <v>5</v>
      </c>
      <c r="B832" t="s">
        <v>169</v>
      </c>
      <c r="C832" t="s">
        <v>108</v>
      </c>
      <c r="D832" t="s">
        <v>44</v>
      </c>
      <c r="E832" s="70" t="s">
        <v>164</v>
      </c>
      <c r="F832" s="71" t="s">
        <v>108</v>
      </c>
      <c r="G832" t="s">
        <v>352</v>
      </c>
      <c r="H832" t="s">
        <v>256</v>
      </c>
      <c r="I832" cm="1">
        <f t="array" ref="I832">_xlfn.XLOOKUP(1,('Clean Data'!$A$1:$A$1893='Core data'!A832)*('Clean Data'!$D$1:$D$1893='Core data'!D832),'Clean Data'!$E$1:$E$1893,,0)</f>
        <v>1</v>
      </c>
    </row>
    <row r="833" spans="1:9" hidden="1">
      <c r="A833">
        <v>6</v>
      </c>
      <c r="B833" t="s">
        <v>170</v>
      </c>
      <c r="C833" t="s">
        <v>108</v>
      </c>
      <c r="D833" t="s">
        <v>44</v>
      </c>
      <c r="E833" s="70" t="s">
        <v>164</v>
      </c>
      <c r="F833" s="71" t="s">
        <v>108</v>
      </c>
      <c r="G833" t="s">
        <v>352</v>
      </c>
      <c r="H833" t="s">
        <v>256</v>
      </c>
      <c r="I833" cm="1">
        <f t="array" ref="I833">_xlfn.XLOOKUP(1,('Clean Data'!$A$1:$A$1893='Core data'!A833)*('Clean Data'!$D$1:$D$1893='Core data'!D833),'Clean Data'!$E$1:$E$1893,,0)</f>
        <v>1</v>
      </c>
    </row>
    <row r="834" spans="1:9" hidden="1">
      <c r="A834">
        <v>7</v>
      </c>
      <c r="B834" t="s">
        <v>171</v>
      </c>
      <c r="C834" t="s">
        <v>108</v>
      </c>
      <c r="D834" t="s">
        <v>44</v>
      </c>
      <c r="E834" s="70" t="s">
        <v>164</v>
      </c>
      <c r="F834" s="71" t="s">
        <v>108</v>
      </c>
      <c r="G834" t="s">
        <v>352</v>
      </c>
      <c r="H834" t="s">
        <v>256</v>
      </c>
      <c r="I834" cm="1">
        <f t="array" ref="I834">_xlfn.XLOOKUP(1,('Clean Data'!$A$1:$A$1893='Core data'!A834)*('Clean Data'!$D$1:$D$1893='Core data'!D834),'Clean Data'!$E$1:$E$1893,,0)</f>
        <v>0</v>
      </c>
    </row>
    <row r="835" spans="1:9" hidden="1">
      <c r="A835">
        <v>8</v>
      </c>
      <c r="B835" t="s">
        <v>172</v>
      </c>
      <c r="C835" t="s">
        <v>108</v>
      </c>
      <c r="D835" t="s">
        <v>44</v>
      </c>
      <c r="E835" s="70" t="s">
        <v>164</v>
      </c>
      <c r="F835" s="71" t="s">
        <v>108</v>
      </c>
      <c r="G835" t="s">
        <v>352</v>
      </c>
      <c r="H835" t="s">
        <v>256</v>
      </c>
      <c r="I835" cm="1">
        <f t="array" ref="I835">_xlfn.XLOOKUP(1,('Clean Data'!$A$1:$A$1893='Core data'!A835)*('Clean Data'!$D$1:$D$1893='Core data'!D835),'Clean Data'!$E$1:$E$1893,,0)</f>
        <v>1</v>
      </c>
    </row>
    <row r="836" spans="1:9" hidden="1">
      <c r="A836">
        <v>9</v>
      </c>
      <c r="B836" t="s">
        <v>173</v>
      </c>
      <c r="C836" t="s">
        <v>108</v>
      </c>
      <c r="D836" t="s">
        <v>44</v>
      </c>
      <c r="E836" s="70" t="s">
        <v>164</v>
      </c>
      <c r="F836" s="71" t="s">
        <v>108</v>
      </c>
      <c r="G836" t="s">
        <v>352</v>
      </c>
      <c r="H836" t="s">
        <v>256</v>
      </c>
      <c r="I836" cm="1">
        <f t="array" ref="I836">_xlfn.XLOOKUP(1,('Clean Data'!$A$1:$A$1893='Core data'!A836)*('Clean Data'!$D$1:$D$1893='Core data'!D836),'Clean Data'!$E$1:$E$1893,,0)</f>
        <v>1</v>
      </c>
    </row>
    <row r="837" spans="1:9" hidden="1">
      <c r="A837">
        <v>10</v>
      </c>
      <c r="B837" t="s">
        <v>174</v>
      </c>
      <c r="C837" t="s">
        <v>108</v>
      </c>
      <c r="D837" t="s">
        <v>44</v>
      </c>
      <c r="E837" s="70" t="s">
        <v>164</v>
      </c>
      <c r="F837" s="71" t="s">
        <v>108</v>
      </c>
      <c r="G837" t="s">
        <v>352</v>
      </c>
      <c r="H837" t="s">
        <v>256</v>
      </c>
      <c r="I837" cm="1">
        <f t="array" ref="I837">_xlfn.XLOOKUP(1,('Clean Data'!$A$1:$A$1893='Core data'!A837)*('Clean Data'!$D$1:$D$1893='Core data'!D837),'Clean Data'!$E$1:$E$1893,,0)</f>
        <v>1</v>
      </c>
    </row>
    <row r="838" spans="1:9" hidden="1">
      <c r="A838">
        <v>11</v>
      </c>
      <c r="B838" t="s">
        <v>175</v>
      </c>
      <c r="C838" t="s">
        <v>108</v>
      </c>
      <c r="D838" t="s">
        <v>44</v>
      </c>
      <c r="E838" s="70" t="s">
        <v>164</v>
      </c>
      <c r="F838" s="71" t="s">
        <v>108</v>
      </c>
      <c r="G838" t="s">
        <v>352</v>
      </c>
      <c r="H838" t="s">
        <v>256</v>
      </c>
      <c r="I838" cm="1">
        <f t="array" ref="I838">_xlfn.XLOOKUP(1,('Clean Data'!$A$1:$A$1893='Core data'!A838)*('Clean Data'!$D$1:$D$1893='Core data'!D838),'Clean Data'!$E$1:$E$1893,,0)</f>
        <v>0</v>
      </c>
    </row>
    <row r="839" spans="1:9" hidden="1">
      <c r="A839">
        <v>12</v>
      </c>
      <c r="B839" t="s">
        <v>176</v>
      </c>
      <c r="C839" t="s">
        <v>108</v>
      </c>
      <c r="D839" t="s">
        <v>44</v>
      </c>
      <c r="E839" s="70" t="s">
        <v>164</v>
      </c>
      <c r="F839" s="71" t="s">
        <v>108</v>
      </c>
      <c r="G839" t="s">
        <v>352</v>
      </c>
      <c r="H839" t="s">
        <v>256</v>
      </c>
      <c r="I839" cm="1">
        <f t="array" ref="I839">_xlfn.XLOOKUP(1,('Clean Data'!$A$1:$A$1893='Core data'!A839)*('Clean Data'!$D$1:$D$1893='Core data'!D839),'Clean Data'!$E$1:$E$1893,,0)</f>
        <v>0</v>
      </c>
    </row>
    <row r="840" spans="1:9" hidden="1">
      <c r="A840">
        <v>13</v>
      </c>
      <c r="B840" t="s">
        <v>177</v>
      </c>
      <c r="C840" t="s">
        <v>108</v>
      </c>
      <c r="D840" t="s">
        <v>44</v>
      </c>
      <c r="E840" s="70" t="s">
        <v>164</v>
      </c>
      <c r="F840" s="71" t="s">
        <v>108</v>
      </c>
      <c r="G840" t="s">
        <v>352</v>
      </c>
      <c r="H840" t="s">
        <v>256</v>
      </c>
      <c r="I840" cm="1">
        <f t="array" ref="I840">_xlfn.XLOOKUP(1,('Clean Data'!$A$1:$A$1893='Core data'!A840)*('Clean Data'!$D$1:$D$1893='Core data'!D840),'Clean Data'!$E$1:$E$1893,,0)</f>
        <v>1</v>
      </c>
    </row>
    <row r="841" spans="1:9" hidden="1">
      <c r="A841">
        <v>14</v>
      </c>
      <c r="B841" t="s">
        <v>178</v>
      </c>
      <c r="C841" t="s">
        <v>108</v>
      </c>
      <c r="D841" t="s">
        <v>44</v>
      </c>
      <c r="E841" s="70" t="s">
        <v>164</v>
      </c>
      <c r="F841" s="71" t="s">
        <v>108</v>
      </c>
      <c r="G841" t="s">
        <v>352</v>
      </c>
      <c r="H841" t="s">
        <v>256</v>
      </c>
      <c r="I841" cm="1">
        <f t="array" ref="I841">_xlfn.XLOOKUP(1,('Clean Data'!$A$1:$A$1893='Core data'!A841)*('Clean Data'!$D$1:$D$1893='Core data'!D841),'Clean Data'!$E$1:$E$1893,,0)</f>
        <v>1</v>
      </c>
    </row>
    <row r="842" spans="1:9" hidden="1">
      <c r="A842">
        <v>15</v>
      </c>
      <c r="B842" t="s">
        <v>179</v>
      </c>
      <c r="C842" t="s">
        <v>108</v>
      </c>
      <c r="D842" t="s">
        <v>44</v>
      </c>
      <c r="E842" s="70" t="s">
        <v>164</v>
      </c>
      <c r="F842" s="71" t="s">
        <v>108</v>
      </c>
      <c r="G842" t="s">
        <v>352</v>
      </c>
      <c r="H842" t="s">
        <v>256</v>
      </c>
      <c r="I842" cm="1">
        <f t="array" ref="I842">_xlfn.XLOOKUP(1,('Clean Data'!$A$1:$A$1893='Core data'!A842)*('Clean Data'!$D$1:$D$1893='Core data'!D842),'Clean Data'!$E$1:$E$1893,,0)</f>
        <v>1</v>
      </c>
    </row>
    <row r="843" spans="1:9" hidden="1">
      <c r="A843">
        <v>1</v>
      </c>
      <c r="B843" t="s">
        <v>166</v>
      </c>
      <c r="C843" t="s">
        <v>108</v>
      </c>
      <c r="D843" t="s">
        <v>44</v>
      </c>
      <c r="E843" s="70" t="s">
        <v>163</v>
      </c>
      <c r="F843" s="71" t="s">
        <v>108</v>
      </c>
      <c r="G843" t="s">
        <v>353</v>
      </c>
      <c r="H843" t="s">
        <v>255</v>
      </c>
      <c r="I843" cm="1">
        <f t="array" ref="I843">_xlfn.XLOOKUP(1,('Clean Data'!$A$1:$A$1893='Core data'!A843)*('Clean Data'!$D$1:$D$1893='Core data'!D843),'Clean Data'!$E$1:$E$1893,,0)</f>
        <v>1</v>
      </c>
    </row>
    <row r="844" spans="1:9" hidden="1">
      <c r="A844">
        <v>2</v>
      </c>
      <c r="B844" t="s">
        <v>167</v>
      </c>
      <c r="C844" t="s">
        <v>108</v>
      </c>
      <c r="D844" t="s">
        <v>44</v>
      </c>
      <c r="E844" s="70" t="s">
        <v>163</v>
      </c>
      <c r="F844" s="71" t="s">
        <v>108</v>
      </c>
      <c r="G844" t="s">
        <v>353</v>
      </c>
      <c r="H844" t="s">
        <v>255</v>
      </c>
      <c r="I844" cm="1">
        <f t="array" ref="I844">_xlfn.XLOOKUP(1,('Clean Data'!$A$1:$A$1893='Core data'!A844)*('Clean Data'!$D$1:$D$1893='Core data'!D844),'Clean Data'!$E$1:$E$1893,,0)</f>
        <v>0</v>
      </c>
    </row>
    <row r="845" spans="1:9" hidden="1">
      <c r="A845">
        <v>4</v>
      </c>
      <c r="B845" t="s">
        <v>444</v>
      </c>
      <c r="C845" t="s">
        <v>108</v>
      </c>
      <c r="D845" t="s">
        <v>44</v>
      </c>
      <c r="E845" s="70" t="s">
        <v>163</v>
      </c>
      <c r="F845" s="71" t="s">
        <v>108</v>
      </c>
      <c r="G845" t="s">
        <v>353</v>
      </c>
      <c r="H845" t="s">
        <v>255</v>
      </c>
      <c r="I845" cm="1">
        <f t="array" ref="I845">_xlfn.XLOOKUP(1,('Clean Data'!$A$1:$A$1893='Core data'!A845)*('Clean Data'!$D$1:$D$1893='Core data'!D845),'Clean Data'!$E$1:$E$1893,,0)</f>
        <v>1</v>
      </c>
    </row>
    <row r="846" spans="1:9" hidden="1">
      <c r="A846">
        <v>5</v>
      </c>
      <c r="B846" t="s">
        <v>169</v>
      </c>
      <c r="C846" t="s">
        <v>108</v>
      </c>
      <c r="D846" t="s">
        <v>44</v>
      </c>
      <c r="E846" s="70" t="s">
        <v>163</v>
      </c>
      <c r="F846" s="71" t="s">
        <v>108</v>
      </c>
      <c r="G846" t="s">
        <v>353</v>
      </c>
      <c r="H846" t="s">
        <v>255</v>
      </c>
      <c r="I846" cm="1">
        <f t="array" ref="I846">_xlfn.XLOOKUP(1,('Clean Data'!$A$1:$A$1893='Core data'!A846)*('Clean Data'!$D$1:$D$1893='Core data'!D846),'Clean Data'!$E$1:$E$1893,,0)</f>
        <v>1</v>
      </c>
    </row>
    <row r="847" spans="1:9" hidden="1">
      <c r="A847">
        <v>6</v>
      </c>
      <c r="B847" t="s">
        <v>170</v>
      </c>
      <c r="C847" t="s">
        <v>108</v>
      </c>
      <c r="D847" t="s">
        <v>44</v>
      </c>
      <c r="E847" s="70" t="s">
        <v>163</v>
      </c>
      <c r="F847" s="71" t="s">
        <v>108</v>
      </c>
      <c r="G847" t="s">
        <v>353</v>
      </c>
      <c r="H847" t="s">
        <v>255</v>
      </c>
      <c r="I847" cm="1">
        <f t="array" ref="I847">_xlfn.XLOOKUP(1,('Clean Data'!$A$1:$A$1893='Core data'!A847)*('Clean Data'!$D$1:$D$1893='Core data'!D847),'Clean Data'!$E$1:$E$1893,,0)</f>
        <v>1</v>
      </c>
    </row>
    <row r="848" spans="1:9" hidden="1">
      <c r="A848">
        <v>7</v>
      </c>
      <c r="B848" t="s">
        <v>171</v>
      </c>
      <c r="C848" t="s">
        <v>108</v>
      </c>
      <c r="D848" t="s">
        <v>44</v>
      </c>
      <c r="E848" s="70" t="s">
        <v>163</v>
      </c>
      <c r="F848" s="71" t="s">
        <v>108</v>
      </c>
      <c r="G848" t="s">
        <v>353</v>
      </c>
      <c r="H848" t="s">
        <v>255</v>
      </c>
      <c r="I848" cm="1">
        <f t="array" ref="I848">_xlfn.XLOOKUP(1,('Clean Data'!$A$1:$A$1893='Core data'!A848)*('Clean Data'!$D$1:$D$1893='Core data'!D848),'Clean Data'!$E$1:$E$1893,,0)</f>
        <v>0</v>
      </c>
    </row>
    <row r="849" spans="1:9" hidden="1">
      <c r="A849">
        <v>8</v>
      </c>
      <c r="B849" t="s">
        <v>172</v>
      </c>
      <c r="C849" t="s">
        <v>108</v>
      </c>
      <c r="D849" t="s">
        <v>44</v>
      </c>
      <c r="E849" s="70" t="s">
        <v>163</v>
      </c>
      <c r="F849" s="71" t="s">
        <v>108</v>
      </c>
      <c r="G849" t="s">
        <v>353</v>
      </c>
      <c r="H849" t="s">
        <v>255</v>
      </c>
      <c r="I849" cm="1">
        <f t="array" ref="I849">_xlfn.XLOOKUP(1,('Clean Data'!$A$1:$A$1893='Core data'!A849)*('Clean Data'!$D$1:$D$1893='Core data'!D849),'Clean Data'!$E$1:$E$1893,,0)</f>
        <v>1</v>
      </c>
    </row>
    <row r="850" spans="1:9" hidden="1">
      <c r="A850">
        <v>9</v>
      </c>
      <c r="B850" t="s">
        <v>173</v>
      </c>
      <c r="C850" t="s">
        <v>108</v>
      </c>
      <c r="D850" t="s">
        <v>44</v>
      </c>
      <c r="E850" s="70" t="s">
        <v>163</v>
      </c>
      <c r="F850" s="71" t="s">
        <v>108</v>
      </c>
      <c r="G850" t="s">
        <v>353</v>
      </c>
      <c r="H850" t="s">
        <v>255</v>
      </c>
      <c r="I850" cm="1">
        <f t="array" ref="I850">_xlfn.XLOOKUP(1,('Clean Data'!$A$1:$A$1893='Core data'!A850)*('Clean Data'!$D$1:$D$1893='Core data'!D850),'Clean Data'!$E$1:$E$1893,,0)</f>
        <v>1</v>
      </c>
    </row>
    <row r="851" spans="1:9" hidden="1">
      <c r="A851">
        <v>10</v>
      </c>
      <c r="B851" t="s">
        <v>174</v>
      </c>
      <c r="C851" t="s">
        <v>108</v>
      </c>
      <c r="D851" t="s">
        <v>44</v>
      </c>
      <c r="E851" s="70" t="s">
        <v>163</v>
      </c>
      <c r="F851" s="71" t="s">
        <v>108</v>
      </c>
      <c r="G851" t="s">
        <v>353</v>
      </c>
      <c r="H851" t="s">
        <v>255</v>
      </c>
      <c r="I851" cm="1">
        <f t="array" ref="I851">_xlfn.XLOOKUP(1,('Clean Data'!$A$1:$A$1893='Core data'!A851)*('Clean Data'!$D$1:$D$1893='Core data'!D851),'Clean Data'!$E$1:$E$1893,,0)</f>
        <v>1</v>
      </c>
    </row>
    <row r="852" spans="1:9" hidden="1">
      <c r="A852">
        <v>11</v>
      </c>
      <c r="B852" t="s">
        <v>175</v>
      </c>
      <c r="C852" t="s">
        <v>108</v>
      </c>
      <c r="D852" t="s">
        <v>44</v>
      </c>
      <c r="E852" s="70" t="s">
        <v>163</v>
      </c>
      <c r="F852" s="71" t="s">
        <v>108</v>
      </c>
      <c r="G852" t="s">
        <v>353</v>
      </c>
      <c r="H852" t="s">
        <v>255</v>
      </c>
      <c r="I852" cm="1">
        <f t="array" ref="I852">_xlfn.XLOOKUP(1,('Clean Data'!$A$1:$A$1893='Core data'!A852)*('Clean Data'!$D$1:$D$1893='Core data'!D852),'Clean Data'!$E$1:$E$1893,,0)</f>
        <v>0</v>
      </c>
    </row>
    <row r="853" spans="1:9" hidden="1">
      <c r="A853">
        <v>12</v>
      </c>
      <c r="B853" t="s">
        <v>176</v>
      </c>
      <c r="C853" t="s">
        <v>108</v>
      </c>
      <c r="D853" t="s">
        <v>44</v>
      </c>
      <c r="E853" s="70" t="s">
        <v>163</v>
      </c>
      <c r="F853" s="71" t="s">
        <v>108</v>
      </c>
      <c r="G853" t="s">
        <v>353</v>
      </c>
      <c r="H853" t="s">
        <v>255</v>
      </c>
      <c r="I853" cm="1">
        <f t="array" ref="I853">_xlfn.XLOOKUP(1,('Clean Data'!$A$1:$A$1893='Core data'!A853)*('Clean Data'!$D$1:$D$1893='Core data'!D853),'Clean Data'!$E$1:$E$1893,,0)</f>
        <v>0</v>
      </c>
    </row>
    <row r="854" spans="1:9" hidden="1">
      <c r="A854">
        <v>13</v>
      </c>
      <c r="B854" t="s">
        <v>177</v>
      </c>
      <c r="C854" t="s">
        <v>108</v>
      </c>
      <c r="D854" t="s">
        <v>44</v>
      </c>
      <c r="E854" s="70" t="s">
        <v>163</v>
      </c>
      <c r="F854" s="71" t="s">
        <v>108</v>
      </c>
      <c r="G854" t="s">
        <v>353</v>
      </c>
      <c r="H854" t="s">
        <v>255</v>
      </c>
      <c r="I854" cm="1">
        <f t="array" ref="I854">_xlfn.XLOOKUP(1,('Clean Data'!$A$1:$A$1893='Core data'!A854)*('Clean Data'!$D$1:$D$1893='Core data'!D854),'Clean Data'!$E$1:$E$1893,,0)</f>
        <v>1</v>
      </c>
    </row>
    <row r="855" spans="1:9" hidden="1">
      <c r="A855">
        <v>14</v>
      </c>
      <c r="B855" t="s">
        <v>178</v>
      </c>
      <c r="C855" t="s">
        <v>108</v>
      </c>
      <c r="D855" t="s">
        <v>44</v>
      </c>
      <c r="E855" s="70" t="s">
        <v>163</v>
      </c>
      <c r="F855" s="71" t="s">
        <v>108</v>
      </c>
      <c r="G855" t="s">
        <v>353</v>
      </c>
      <c r="H855" t="s">
        <v>255</v>
      </c>
      <c r="I855" cm="1">
        <f t="array" ref="I855">_xlfn.XLOOKUP(1,('Clean Data'!$A$1:$A$1893='Core data'!A855)*('Clean Data'!$D$1:$D$1893='Core data'!D855),'Clean Data'!$E$1:$E$1893,,0)</f>
        <v>1</v>
      </c>
    </row>
    <row r="856" spans="1:9" hidden="1">
      <c r="A856">
        <v>15</v>
      </c>
      <c r="B856" t="s">
        <v>179</v>
      </c>
      <c r="C856" t="s">
        <v>108</v>
      </c>
      <c r="D856" t="s">
        <v>44</v>
      </c>
      <c r="E856" s="70" t="s">
        <v>163</v>
      </c>
      <c r="F856" s="71" t="s">
        <v>108</v>
      </c>
      <c r="G856" t="s">
        <v>353</v>
      </c>
      <c r="H856" t="s">
        <v>255</v>
      </c>
      <c r="I856" cm="1">
        <f t="array" ref="I856">_xlfn.XLOOKUP(1,('Clean Data'!$A$1:$A$1893='Core data'!A856)*('Clean Data'!$D$1:$D$1893='Core data'!D856),'Clean Data'!$E$1:$E$1893,,0)</f>
        <v>1</v>
      </c>
    </row>
    <row r="857" spans="1:9" hidden="1">
      <c r="A857">
        <v>1</v>
      </c>
      <c r="B857" t="s">
        <v>166</v>
      </c>
      <c r="C857" t="s">
        <v>445</v>
      </c>
      <c r="D857" t="s">
        <v>45</v>
      </c>
      <c r="E857" s="71" t="s">
        <v>163</v>
      </c>
      <c r="F857" s="71" t="s">
        <v>445</v>
      </c>
      <c r="G857" t="s">
        <v>205</v>
      </c>
      <c r="H857" t="s">
        <v>257</v>
      </c>
      <c r="I857" cm="1">
        <f t="array" ref="I857">_xlfn.XLOOKUP(1,('Clean Data'!$A$1:$A$1893='Core data'!A857)*('Clean Data'!$D$1:$D$1893='Core data'!D857),'Clean Data'!$E$1:$E$1893,,0)</f>
        <v>1</v>
      </c>
    </row>
    <row r="858" spans="1:9" hidden="1">
      <c r="A858">
        <v>1</v>
      </c>
      <c r="B858" t="s">
        <v>166</v>
      </c>
      <c r="C858" t="s">
        <v>445</v>
      </c>
      <c r="D858" t="s">
        <v>45</v>
      </c>
      <c r="E858" s="70" t="s">
        <v>164</v>
      </c>
      <c r="F858" s="70" t="s">
        <v>445</v>
      </c>
      <c r="G858" t="s">
        <v>206</v>
      </c>
      <c r="H858" t="s">
        <v>258</v>
      </c>
      <c r="I858" cm="1">
        <f t="array" ref="I858">_xlfn.XLOOKUP(1,('Clean Data'!$A$1:$A$1893='Core data'!A858)*('Clean Data'!$D$1:$D$1893='Core data'!D858),'Clean Data'!$E$1:$E$1893,,0)</f>
        <v>1</v>
      </c>
    </row>
    <row r="859" spans="1:9" hidden="1">
      <c r="A859">
        <v>1</v>
      </c>
      <c r="B859" t="s">
        <v>166</v>
      </c>
      <c r="C859" t="s">
        <v>445</v>
      </c>
      <c r="D859" t="s">
        <v>45</v>
      </c>
      <c r="E859" t="s">
        <v>162</v>
      </c>
      <c r="F859" t="s">
        <v>445</v>
      </c>
      <c r="G859" t="s">
        <v>12</v>
      </c>
      <c r="H859" t="s">
        <v>45</v>
      </c>
      <c r="I859" cm="1">
        <f t="array" ref="I859">_xlfn.XLOOKUP(1,('Clean Data'!$A$1:$A$1893='Core data'!A859)*('Clean Data'!$D$1:$D$1893='Core data'!D859),'Clean Data'!$E$1:$E$1893,,0)</f>
        <v>1</v>
      </c>
    </row>
    <row r="860" spans="1:9" hidden="1">
      <c r="A860">
        <v>2</v>
      </c>
      <c r="B860" t="s">
        <v>167</v>
      </c>
      <c r="C860" t="s">
        <v>445</v>
      </c>
      <c r="D860" t="s">
        <v>45</v>
      </c>
      <c r="E860" s="71" t="s">
        <v>163</v>
      </c>
      <c r="F860" s="71" t="s">
        <v>445</v>
      </c>
      <c r="G860" t="s">
        <v>205</v>
      </c>
      <c r="H860" t="s">
        <v>257</v>
      </c>
      <c r="I860" cm="1">
        <f t="array" ref="I860">_xlfn.XLOOKUP(1,('Clean Data'!$A$1:$A$1893='Core data'!A860)*('Clean Data'!$D$1:$D$1893='Core data'!D860),'Clean Data'!$E$1:$E$1893,,0)</f>
        <v>1</v>
      </c>
    </row>
    <row r="861" spans="1:9" hidden="1">
      <c r="A861">
        <v>2</v>
      </c>
      <c r="B861" t="s">
        <v>167</v>
      </c>
      <c r="C861" t="s">
        <v>445</v>
      </c>
      <c r="D861" t="s">
        <v>45</v>
      </c>
      <c r="E861" s="70" t="s">
        <v>164</v>
      </c>
      <c r="F861" s="70" t="s">
        <v>445</v>
      </c>
      <c r="G861" t="s">
        <v>206</v>
      </c>
      <c r="H861" t="s">
        <v>258</v>
      </c>
      <c r="I861" cm="1">
        <f t="array" ref="I861">_xlfn.XLOOKUP(1,('Clean Data'!$A$1:$A$1893='Core data'!A861)*('Clean Data'!$D$1:$D$1893='Core data'!D861),'Clean Data'!$E$1:$E$1893,,0)</f>
        <v>1</v>
      </c>
    </row>
    <row r="862" spans="1:9" hidden="1">
      <c r="A862">
        <v>2</v>
      </c>
      <c r="B862" t="s">
        <v>167</v>
      </c>
      <c r="C862" t="s">
        <v>445</v>
      </c>
      <c r="D862" t="s">
        <v>45</v>
      </c>
      <c r="E862" t="s">
        <v>162</v>
      </c>
      <c r="F862" t="s">
        <v>445</v>
      </c>
      <c r="G862" t="s">
        <v>12</v>
      </c>
      <c r="H862" t="s">
        <v>45</v>
      </c>
      <c r="I862" cm="1">
        <f t="array" ref="I862">_xlfn.XLOOKUP(1,('Clean Data'!$A$1:$A$1893='Core data'!A862)*('Clean Data'!$D$1:$D$1893='Core data'!D862),'Clean Data'!$E$1:$E$1893,,0)</f>
        <v>1</v>
      </c>
    </row>
    <row r="863" spans="1:9" hidden="1">
      <c r="A863">
        <v>4</v>
      </c>
      <c r="B863" t="s">
        <v>444</v>
      </c>
      <c r="C863" t="s">
        <v>445</v>
      </c>
      <c r="D863" t="s">
        <v>45</v>
      </c>
      <c r="E863" s="71" t="s">
        <v>163</v>
      </c>
      <c r="F863" s="71" t="s">
        <v>445</v>
      </c>
      <c r="G863" t="s">
        <v>205</v>
      </c>
      <c r="H863" t="s">
        <v>257</v>
      </c>
      <c r="I863" cm="1">
        <f t="array" ref="I863">_xlfn.XLOOKUP(1,('Clean Data'!$A$1:$A$1893='Core data'!A863)*('Clean Data'!$D$1:$D$1893='Core data'!D863),'Clean Data'!$E$1:$E$1893,,0)</f>
        <v>1</v>
      </c>
    </row>
    <row r="864" spans="1:9" hidden="1">
      <c r="A864">
        <v>4</v>
      </c>
      <c r="B864" t="s">
        <v>444</v>
      </c>
      <c r="C864" t="s">
        <v>445</v>
      </c>
      <c r="D864" t="s">
        <v>45</v>
      </c>
      <c r="E864" s="70" t="s">
        <v>164</v>
      </c>
      <c r="F864" s="70" t="s">
        <v>445</v>
      </c>
      <c r="G864" t="s">
        <v>206</v>
      </c>
      <c r="H864" t="s">
        <v>258</v>
      </c>
      <c r="I864" cm="1">
        <f t="array" ref="I864">_xlfn.XLOOKUP(1,('Clean Data'!$A$1:$A$1893='Core data'!A864)*('Clean Data'!$D$1:$D$1893='Core data'!D864),'Clean Data'!$E$1:$E$1893,,0)</f>
        <v>1</v>
      </c>
    </row>
    <row r="865" spans="1:9" hidden="1">
      <c r="A865">
        <v>4</v>
      </c>
      <c r="B865" t="s">
        <v>444</v>
      </c>
      <c r="C865" t="s">
        <v>445</v>
      </c>
      <c r="D865" t="s">
        <v>45</v>
      </c>
      <c r="E865" t="s">
        <v>162</v>
      </c>
      <c r="F865" t="s">
        <v>445</v>
      </c>
      <c r="G865" t="s">
        <v>12</v>
      </c>
      <c r="H865" t="s">
        <v>45</v>
      </c>
      <c r="I865" cm="1">
        <f t="array" ref="I865">_xlfn.XLOOKUP(1,('Clean Data'!$A$1:$A$1893='Core data'!A865)*('Clean Data'!$D$1:$D$1893='Core data'!D865),'Clean Data'!$E$1:$E$1893,,0)</f>
        <v>1</v>
      </c>
    </row>
    <row r="866" spans="1:9" hidden="1">
      <c r="A866">
        <v>5</v>
      </c>
      <c r="B866" t="s">
        <v>169</v>
      </c>
      <c r="C866" t="s">
        <v>445</v>
      </c>
      <c r="D866" t="s">
        <v>45</v>
      </c>
      <c r="E866" s="71" t="s">
        <v>163</v>
      </c>
      <c r="F866" s="71" t="s">
        <v>445</v>
      </c>
      <c r="G866" t="s">
        <v>205</v>
      </c>
      <c r="H866" t="s">
        <v>257</v>
      </c>
      <c r="I866" cm="1">
        <f t="array" ref="I866">_xlfn.XLOOKUP(1,('Clean Data'!$A$1:$A$1893='Core data'!A866)*('Clean Data'!$D$1:$D$1893='Core data'!D866),'Clean Data'!$E$1:$E$1893,,0)</f>
        <v>1</v>
      </c>
    </row>
    <row r="867" spans="1:9" hidden="1">
      <c r="A867">
        <v>5</v>
      </c>
      <c r="B867" t="s">
        <v>169</v>
      </c>
      <c r="C867" t="s">
        <v>445</v>
      </c>
      <c r="D867" t="s">
        <v>45</v>
      </c>
      <c r="E867" s="70" t="s">
        <v>164</v>
      </c>
      <c r="F867" s="70" t="s">
        <v>445</v>
      </c>
      <c r="G867" t="s">
        <v>206</v>
      </c>
      <c r="H867" t="s">
        <v>258</v>
      </c>
      <c r="I867" cm="1">
        <f t="array" ref="I867">_xlfn.XLOOKUP(1,('Clean Data'!$A$1:$A$1893='Core data'!A867)*('Clean Data'!$D$1:$D$1893='Core data'!D867),'Clean Data'!$E$1:$E$1893,,0)</f>
        <v>1</v>
      </c>
    </row>
    <row r="868" spans="1:9" hidden="1">
      <c r="A868">
        <v>5</v>
      </c>
      <c r="B868" t="s">
        <v>169</v>
      </c>
      <c r="C868" t="s">
        <v>445</v>
      </c>
      <c r="D868" t="s">
        <v>45</v>
      </c>
      <c r="E868" t="s">
        <v>162</v>
      </c>
      <c r="F868" t="s">
        <v>445</v>
      </c>
      <c r="G868" t="s">
        <v>12</v>
      </c>
      <c r="H868" t="s">
        <v>45</v>
      </c>
      <c r="I868" cm="1">
        <f t="array" ref="I868">_xlfn.XLOOKUP(1,('Clean Data'!$A$1:$A$1893='Core data'!A868)*('Clean Data'!$D$1:$D$1893='Core data'!D868),'Clean Data'!$E$1:$E$1893,,0)</f>
        <v>1</v>
      </c>
    </row>
    <row r="869" spans="1:9" hidden="1">
      <c r="A869">
        <v>6</v>
      </c>
      <c r="B869" t="s">
        <v>170</v>
      </c>
      <c r="C869" t="s">
        <v>445</v>
      </c>
      <c r="D869" t="s">
        <v>45</v>
      </c>
      <c r="E869" s="71" t="s">
        <v>163</v>
      </c>
      <c r="F869" s="71" t="s">
        <v>445</v>
      </c>
      <c r="G869" t="s">
        <v>205</v>
      </c>
      <c r="H869" t="s">
        <v>257</v>
      </c>
      <c r="I869" cm="1">
        <f t="array" ref="I869">_xlfn.XLOOKUP(1,('Clean Data'!$A$1:$A$1893='Core data'!A869)*('Clean Data'!$D$1:$D$1893='Core data'!D869),'Clean Data'!$E$1:$E$1893,,0)</f>
        <v>1</v>
      </c>
    </row>
    <row r="870" spans="1:9" hidden="1">
      <c r="A870">
        <v>6</v>
      </c>
      <c r="B870" t="s">
        <v>170</v>
      </c>
      <c r="C870" t="s">
        <v>445</v>
      </c>
      <c r="D870" t="s">
        <v>45</v>
      </c>
      <c r="E870" s="70" t="s">
        <v>164</v>
      </c>
      <c r="F870" s="70" t="s">
        <v>445</v>
      </c>
      <c r="G870" t="s">
        <v>206</v>
      </c>
      <c r="H870" t="s">
        <v>258</v>
      </c>
      <c r="I870" cm="1">
        <f t="array" ref="I870">_xlfn.XLOOKUP(1,('Clean Data'!$A$1:$A$1893='Core data'!A870)*('Clean Data'!$D$1:$D$1893='Core data'!D870),'Clean Data'!$E$1:$E$1893,,0)</f>
        <v>1</v>
      </c>
    </row>
    <row r="871" spans="1:9" hidden="1">
      <c r="A871">
        <v>6</v>
      </c>
      <c r="B871" t="s">
        <v>170</v>
      </c>
      <c r="C871" t="s">
        <v>445</v>
      </c>
      <c r="D871" t="s">
        <v>45</v>
      </c>
      <c r="E871" t="s">
        <v>162</v>
      </c>
      <c r="F871" t="s">
        <v>445</v>
      </c>
      <c r="G871" t="s">
        <v>12</v>
      </c>
      <c r="H871" t="s">
        <v>45</v>
      </c>
      <c r="I871" cm="1">
        <f t="array" ref="I871">_xlfn.XLOOKUP(1,('Clean Data'!$A$1:$A$1893='Core data'!A871)*('Clean Data'!$D$1:$D$1893='Core data'!D871),'Clean Data'!$E$1:$E$1893,,0)</f>
        <v>1</v>
      </c>
    </row>
    <row r="872" spans="1:9" hidden="1">
      <c r="A872">
        <v>7</v>
      </c>
      <c r="B872" t="s">
        <v>171</v>
      </c>
      <c r="C872" t="s">
        <v>445</v>
      </c>
      <c r="D872" t="s">
        <v>45</v>
      </c>
      <c r="E872" s="71" t="s">
        <v>163</v>
      </c>
      <c r="F872" s="71" t="s">
        <v>445</v>
      </c>
      <c r="G872" t="s">
        <v>205</v>
      </c>
      <c r="H872" t="s">
        <v>257</v>
      </c>
      <c r="I872" cm="1">
        <f t="array" ref="I872">_xlfn.XLOOKUP(1,('Clean Data'!$A$1:$A$1893='Core data'!A872)*('Clean Data'!$D$1:$D$1893='Core data'!D872),'Clean Data'!$E$1:$E$1893,,0)</f>
        <v>1</v>
      </c>
    </row>
    <row r="873" spans="1:9" hidden="1">
      <c r="A873">
        <v>7</v>
      </c>
      <c r="B873" t="s">
        <v>171</v>
      </c>
      <c r="C873" t="s">
        <v>445</v>
      </c>
      <c r="D873" t="s">
        <v>45</v>
      </c>
      <c r="E873" s="70" t="s">
        <v>164</v>
      </c>
      <c r="F873" s="70" t="s">
        <v>445</v>
      </c>
      <c r="G873" t="s">
        <v>206</v>
      </c>
      <c r="H873" t="s">
        <v>258</v>
      </c>
      <c r="I873" cm="1">
        <f t="array" ref="I873">_xlfn.XLOOKUP(1,('Clean Data'!$A$1:$A$1893='Core data'!A873)*('Clean Data'!$D$1:$D$1893='Core data'!D873),'Clean Data'!$E$1:$E$1893,,0)</f>
        <v>1</v>
      </c>
    </row>
    <row r="874" spans="1:9" hidden="1">
      <c r="A874">
        <v>7</v>
      </c>
      <c r="B874" t="s">
        <v>171</v>
      </c>
      <c r="C874" t="s">
        <v>445</v>
      </c>
      <c r="D874" t="s">
        <v>45</v>
      </c>
      <c r="E874" t="s">
        <v>162</v>
      </c>
      <c r="F874" t="s">
        <v>445</v>
      </c>
      <c r="G874" t="s">
        <v>12</v>
      </c>
      <c r="H874" t="s">
        <v>45</v>
      </c>
      <c r="I874" cm="1">
        <f t="array" ref="I874">_xlfn.XLOOKUP(1,('Clean Data'!$A$1:$A$1893='Core data'!A874)*('Clean Data'!$D$1:$D$1893='Core data'!D874),'Clean Data'!$E$1:$E$1893,,0)</f>
        <v>1</v>
      </c>
    </row>
    <row r="875" spans="1:9" hidden="1">
      <c r="A875">
        <v>8</v>
      </c>
      <c r="B875" t="s">
        <v>172</v>
      </c>
      <c r="C875" t="s">
        <v>445</v>
      </c>
      <c r="D875" t="s">
        <v>45</v>
      </c>
      <c r="E875" s="71" t="s">
        <v>163</v>
      </c>
      <c r="F875" s="71" t="s">
        <v>445</v>
      </c>
      <c r="G875" t="s">
        <v>205</v>
      </c>
      <c r="H875" t="s">
        <v>257</v>
      </c>
      <c r="I875" cm="1">
        <f t="array" ref="I875">_xlfn.XLOOKUP(1,('Clean Data'!$A$1:$A$1893='Core data'!A875)*('Clean Data'!$D$1:$D$1893='Core data'!D875),'Clean Data'!$E$1:$E$1893,,0)</f>
        <v>0</v>
      </c>
    </row>
    <row r="876" spans="1:9" hidden="1">
      <c r="A876">
        <v>8</v>
      </c>
      <c r="B876" t="s">
        <v>172</v>
      </c>
      <c r="C876" t="s">
        <v>445</v>
      </c>
      <c r="D876" t="s">
        <v>45</v>
      </c>
      <c r="E876" s="70" t="s">
        <v>164</v>
      </c>
      <c r="F876" s="70" t="s">
        <v>445</v>
      </c>
      <c r="G876" t="s">
        <v>206</v>
      </c>
      <c r="H876" t="s">
        <v>258</v>
      </c>
      <c r="I876" cm="1">
        <f t="array" ref="I876">_xlfn.XLOOKUP(1,('Clean Data'!$A$1:$A$1893='Core data'!A876)*('Clean Data'!$D$1:$D$1893='Core data'!D876),'Clean Data'!$E$1:$E$1893,,0)</f>
        <v>0</v>
      </c>
    </row>
    <row r="877" spans="1:9" hidden="1">
      <c r="A877">
        <v>8</v>
      </c>
      <c r="B877" t="s">
        <v>172</v>
      </c>
      <c r="C877" t="s">
        <v>445</v>
      </c>
      <c r="D877" t="s">
        <v>45</v>
      </c>
      <c r="E877" t="s">
        <v>162</v>
      </c>
      <c r="F877" t="s">
        <v>445</v>
      </c>
      <c r="G877" t="s">
        <v>12</v>
      </c>
      <c r="H877" t="s">
        <v>45</v>
      </c>
      <c r="I877" cm="1">
        <f t="array" ref="I877">_xlfn.XLOOKUP(1,('Clean Data'!$A$1:$A$1893='Core data'!A877)*('Clean Data'!$D$1:$D$1893='Core data'!D877),'Clean Data'!$E$1:$E$1893,,0)</f>
        <v>0</v>
      </c>
    </row>
    <row r="878" spans="1:9" hidden="1">
      <c r="A878">
        <v>9</v>
      </c>
      <c r="B878" t="s">
        <v>173</v>
      </c>
      <c r="C878" t="s">
        <v>445</v>
      </c>
      <c r="D878" t="s">
        <v>45</v>
      </c>
      <c r="E878" s="71" t="s">
        <v>163</v>
      </c>
      <c r="F878" s="71" t="s">
        <v>445</v>
      </c>
      <c r="G878" t="s">
        <v>205</v>
      </c>
      <c r="H878" t="s">
        <v>257</v>
      </c>
      <c r="I878" cm="1">
        <f t="array" ref="I878">_xlfn.XLOOKUP(1,('Clean Data'!$A$1:$A$1893='Core data'!A878)*('Clean Data'!$D$1:$D$1893='Core data'!D878),'Clean Data'!$E$1:$E$1893,,0)</f>
        <v>1</v>
      </c>
    </row>
    <row r="879" spans="1:9" hidden="1">
      <c r="A879">
        <v>9</v>
      </c>
      <c r="B879" t="s">
        <v>173</v>
      </c>
      <c r="C879" t="s">
        <v>445</v>
      </c>
      <c r="D879" t="s">
        <v>45</v>
      </c>
      <c r="E879" s="68" t="s">
        <v>164</v>
      </c>
      <c r="F879" s="70" t="s">
        <v>445</v>
      </c>
      <c r="G879" t="s">
        <v>206</v>
      </c>
      <c r="H879" t="s">
        <v>258</v>
      </c>
      <c r="I879" cm="1">
        <f t="array" ref="I879">_xlfn.XLOOKUP(1,('Clean Data'!$A$1:$A$1893='Core data'!A879)*('Clean Data'!$D$1:$D$1893='Core data'!D879),'Clean Data'!$E$1:$E$1893,,0)</f>
        <v>1</v>
      </c>
    </row>
    <row r="880" spans="1:9" hidden="1">
      <c r="A880">
        <v>9</v>
      </c>
      <c r="B880" t="s">
        <v>173</v>
      </c>
      <c r="C880" t="s">
        <v>445</v>
      </c>
      <c r="D880" t="s">
        <v>45</v>
      </c>
      <c r="E880" s="73" t="s">
        <v>162</v>
      </c>
      <c r="F880" t="s">
        <v>445</v>
      </c>
      <c r="G880" t="s">
        <v>12</v>
      </c>
      <c r="H880" t="s">
        <v>45</v>
      </c>
      <c r="I880" cm="1">
        <f t="array" ref="I880">_xlfn.XLOOKUP(1,('Clean Data'!$A$1:$A$1893='Core data'!A880)*('Clean Data'!$D$1:$D$1893='Core data'!D880),'Clean Data'!$E$1:$E$1893,,0)</f>
        <v>1</v>
      </c>
    </row>
    <row r="881" spans="1:9" hidden="1">
      <c r="A881">
        <v>10</v>
      </c>
      <c r="B881" t="s">
        <v>174</v>
      </c>
      <c r="C881" t="s">
        <v>445</v>
      </c>
      <c r="D881" t="s">
        <v>45</v>
      </c>
      <c r="E881" s="69" t="s">
        <v>163</v>
      </c>
      <c r="F881" s="71" t="s">
        <v>445</v>
      </c>
      <c r="G881" t="s">
        <v>205</v>
      </c>
      <c r="H881" t="s">
        <v>257</v>
      </c>
      <c r="I881" cm="1">
        <f t="array" ref="I881">_xlfn.XLOOKUP(1,('Clean Data'!$A$1:$A$1893='Core data'!A881)*('Clean Data'!$D$1:$D$1893='Core data'!D881),'Clean Data'!$E$1:$E$1893,,0)</f>
        <v>1</v>
      </c>
    </row>
    <row r="882" spans="1:9" hidden="1">
      <c r="A882">
        <v>10</v>
      </c>
      <c r="B882" t="s">
        <v>174</v>
      </c>
      <c r="C882" t="s">
        <v>445</v>
      </c>
      <c r="D882" t="s">
        <v>45</v>
      </c>
      <c r="E882" s="68" t="s">
        <v>164</v>
      </c>
      <c r="F882" s="70" t="s">
        <v>445</v>
      </c>
      <c r="G882" t="s">
        <v>206</v>
      </c>
      <c r="H882" t="s">
        <v>258</v>
      </c>
      <c r="I882" cm="1">
        <f t="array" ref="I882">_xlfn.XLOOKUP(1,('Clean Data'!$A$1:$A$1893='Core data'!A882)*('Clean Data'!$D$1:$D$1893='Core data'!D882),'Clean Data'!$E$1:$E$1893,,0)</f>
        <v>1</v>
      </c>
    </row>
    <row r="883" spans="1:9" hidden="1">
      <c r="A883">
        <v>10</v>
      </c>
      <c r="B883" t="s">
        <v>174</v>
      </c>
      <c r="C883" t="s">
        <v>445</v>
      </c>
      <c r="D883" t="s">
        <v>45</v>
      </c>
      <c r="E883" s="73" t="s">
        <v>162</v>
      </c>
      <c r="F883" t="s">
        <v>445</v>
      </c>
      <c r="G883" t="s">
        <v>12</v>
      </c>
      <c r="H883" t="s">
        <v>45</v>
      </c>
      <c r="I883" cm="1">
        <f t="array" ref="I883">_xlfn.XLOOKUP(1,('Clean Data'!$A$1:$A$1893='Core data'!A883)*('Clean Data'!$D$1:$D$1893='Core data'!D883),'Clean Data'!$E$1:$E$1893,,0)</f>
        <v>1</v>
      </c>
    </row>
    <row r="884" spans="1:9" hidden="1">
      <c r="A884">
        <v>11</v>
      </c>
      <c r="B884" t="s">
        <v>175</v>
      </c>
      <c r="C884" t="s">
        <v>445</v>
      </c>
      <c r="D884" t="s">
        <v>45</v>
      </c>
      <c r="E884" s="69" t="s">
        <v>163</v>
      </c>
      <c r="F884" s="71" t="s">
        <v>445</v>
      </c>
      <c r="G884" t="s">
        <v>205</v>
      </c>
      <c r="H884" t="s">
        <v>257</v>
      </c>
      <c r="I884" cm="1">
        <f t="array" ref="I884">_xlfn.XLOOKUP(1,('Clean Data'!$A$1:$A$1893='Core data'!A884)*('Clean Data'!$D$1:$D$1893='Core data'!D884),'Clean Data'!$E$1:$E$1893,,0)</f>
        <v>1</v>
      </c>
    </row>
    <row r="885" spans="1:9" hidden="1">
      <c r="A885">
        <v>11</v>
      </c>
      <c r="B885" t="s">
        <v>175</v>
      </c>
      <c r="C885" t="s">
        <v>445</v>
      </c>
      <c r="D885" t="s">
        <v>45</v>
      </c>
      <c r="E885" s="68" t="s">
        <v>164</v>
      </c>
      <c r="F885" s="70" t="s">
        <v>445</v>
      </c>
      <c r="G885" t="s">
        <v>206</v>
      </c>
      <c r="H885" t="s">
        <v>258</v>
      </c>
      <c r="I885" cm="1">
        <f t="array" ref="I885">_xlfn.XLOOKUP(1,('Clean Data'!$A$1:$A$1893='Core data'!A885)*('Clean Data'!$D$1:$D$1893='Core data'!D885),'Clean Data'!$E$1:$E$1893,,0)</f>
        <v>1</v>
      </c>
    </row>
    <row r="886" spans="1:9" hidden="1">
      <c r="A886">
        <v>11</v>
      </c>
      <c r="B886" t="s">
        <v>175</v>
      </c>
      <c r="C886" t="s">
        <v>445</v>
      </c>
      <c r="D886" t="s">
        <v>45</v>
      </c>
      <c r="E886" s="73" t="s">
        <v>162</v>
      </c>
      <c r="F886" t="s">
        <v>445</v>
      </c>
      <c r="G886" t="s">
        <v>12</v>
      </c>
      <c r="H886" t="s">
        <v>45</v>
      </c>
      <c r="I886" cm="1">
        <f t="array" ref="I886">_xlfn.XLOOKUP(1,('Clean Data'!$A$1:$A$1893='Core data'!A886)*('Clean Data'!$D$1:$D$1893='Core data'!D886),'Clean Data'!$E$1:$E$1893,,0)</f>
        <v>1</v>
      </c>
    </row>
    <row r="887" spans="1:9" hidden="1">
      <c r="A887">
        <v>12</v>
      </c>
      <c r="B887" t="s">
        <v>176</v>
      </c>
      <c r="C887" t="s">
        <v>445</v>
      </c>
      <c r="D887" t="s">
        <v>45</v>
      </c>
      <c r="E887" s="69" t="s">
        <v>163</v>
      </c>
      <c r="F887" s="71" t="s">
        <v>445</v>
      </c>
      <c r="G887" t="s">
        <v>205</v>
      </c>
      <c r="H887" t="s">
        <v>257</v>
      </c>
      <c r="I887" cm="1">
        <f t="array" ref="I887">_xlfn.XLOOKUP(1,('Clean Data'!$A$1:$A$1893='Core data'!A887)*('Clean Data'!$D$1:$D$1893='Core data'!D887),'Clean Data'!$E$1:$E$1893,,0)</f>
        <v>1</v>
      </c>
    </row>
    <row r="888" spans="1:9" hidden="1">
      <c r="A888">
        <v>12</v>
      </c>
      <c r="B888" t="s">
        <v>176</v>
      </c>
      <c r="C888" t="s">
        <v>445</v>
      </c>
      <c r="D888" t="s">
        <v>45</v>
      </c>
      <c r="E888" s="68" t="s">
        <v>164</v>
      </c>
      <c r="F888" s="70" t="s">
        <v>445</v>
      </c>
      <c r="G888" t="s">
        <v>206</v>
      </c>
      <c r="H888" t="s">
        <v>258</v>
      </c>
      <c r="I888" cm="1">
        <f t="array" ref="I888">_xlfn.XLOOKUP(1,('Clean Data'!$A$1:$A$1893='Core data'!A888)*('Clean Data'!$D$1:$D$1893='Core data'!D888),'Clean Data'!$E$1:$E$1893,,0)</f>
        <v>1</v>
      </c>
    </row>
    <row r="889" spans="1:9" hidden="1">
      <c r="A889">
        <v>12</v>
      </c>
      <c r="B889" t="s">
        <v>176</v>
      </c>
      <c r="C889" t="s">
        <v>445</v>
      </c>
      <c r="D889" t="s">
        <v>45</v>
      </c>
      <c r="E889" s="73" t="s">
        <v>162</v>
      </c>
      <c r="F889" t="s">
        <v>445</v>
      </c>
      <c r="G889" t="s">
        <v>12</v>
      </c>
      <c r="H889" t="s">
        <v>45</v>
      </c>
      <c r="I889" cm="1">
        <f t="array" ref="I889">_xlfn.XLOOKUP(1,('Clean Data'!$A$1:$A$1893='Core data'!A889)*('Clean Data'!$D$1:$D$1893='Core data'!D889),'Clean Data'!$E$1:$E$1893,,0)</f>
        <v>1</v>
      </c>
    </row>
    <row r="890" spans="1:9" hidden="1">
      <c r="A890">
        <v>13</v>
      </c>
      <c r="B890" t="s">
        <v>177</v>
      </c>
      <c r="C890" t="s">
        <v>445</v>
      </c>
      <c r="D890" t="s">
        <v>45</v>
      </c>
      <c r="E890" s="69" t="s">
        <v>163</v>
      </c>
      <c r="F890" s="71" t="s">
        <v>445</v>
      </c>
      <c r="G890" t="s">
        <v>205</v>
      </c>
      <c r="H890" t="s">
        <v>257</v>
      </c>
      <c r="I890" cm="1">
        <f t="array" ref="I890">_xlfn.XLOOKUP(1,('Clean Data'!$A$1:$A$1893='Core data'!A890)*('Clean Data'!$D$1:$D$1893='Core data'!D890),'Clean Data'!$E$1:$E$1893,,0)</f>
        <v>1</v>
      </c>
    </row>
    <row r="891" spans="1:9" hidden="1">
      <c r="A891">
        <v>13</v>
      </c>
      <c r="B891" t="s">
        <v>177</v>
      </c>
      <c r="C891" t="s">
        <v>445</v>
      </c>
      <c r="D891" t="s">
        <v>45</v>
      </c>
      <c r="E891" s="68" t="s">
        <v>164</v>
      </c>
      <c r="F891" s="70" t="s">
        <v>445</v>
      </c>
      <c r="G891" t="s">
        <v>206</v>
      </c>
      <c r="H891" t="s">
        <v>258</v>
      </c>
      <c r="I891" cm="1">
        <f t="array" ref="I891">_xlfn.XLOOKUP(1,('Clean Data'!$A$1:$A$1893='Core data'!A891)*('Clean Data'!$D$1:$D$1893='Core data'!D891),'Clean Data'!$E$1:$E$1893,,0)</f>
        <v>1</v>
      </c>
    </row>
    <row r="892" spans="1:9" hidden="1">
      <c r="A892">
        <v>13</v>
      </c>
      <c r="B892" t="s">
        <v>177</v>
      </c>
      <c r="C892" t="s">
        <v>445</v>
      </c>
      <c r="D892" t="s">
        <v>45</v>
      </c>
      <c r="E892" s="73" t="s">
        <v>162</v>
      </c>
      <c r="F892" t="s">
        <v>445</v>
      </c>
      <c r="G892" t="s">
        <v>12</v>
      </c>
      <c r="H892" t="s">
        <v>45</v>
      </c>
      <c r="I892" cm="1">
        <f t="array" ref="I892">_xlfn.XLOOKUP(1,('Clean Data'!$A$1:$A$1893='Core data'!A892)*('Clean Data'!$D$1:$D$1893='Core data'!D892),'Clean Data'!$E$1:$E$1893,,0)</f>
        <v>1</v>
      </c>
    </row>
    <row r="893" spans="1:9" hidden="1">
      <c r="A893">
        <v>14</v>
      </c>
      <c r="B893" t="s">
        <v>178</v>
      </c>
      <c r="C893" t="s">
        <v>445</v>
      </c>
      <c r="D893" t="s">
        <v>45</v>
      </c>
      <c r="E893" s="69" t="s">
        <v>163</v>
      </c>
      <c r="F893" s="71" t="s">
        <v>445</v>
      </c>
      <c r="G893" t="s">
        <v>205</v>
      </c>
      <c r="H893" t="s">
        <v>257</v>
      </c>
      <c r="I893" cm="1">
        <f t="array" ref="I893">_xlfn.XLOOKUP(1,('Clean Data'!$A$1:$A$1893='Core data'!A893)*('Clean Data'!$D$1:$D$1893='Core data'!D893),'Clean Data'!$E$1:$E$1893,,0)</f>
        <v>1</v>
      </c>
    </row>
    <row r="894" spans="1:9" hidden="1">
      <c r="A894">
        <v>14</v>
      </c>
      <c r="B894" t="s">
        <v>178</v>
      </c>
      <c r="C894" t="s">
        <v>445</v>
      </c>
      <c r="D894" t="s">
        <v>45</v>
      </c>
      <c r="E894" s="68" t="s">
        <v>164</v>
      </c>
      <c r="F894" s="70" t="s">
        <v>445</v>
      </c>
      <c r="G894" t="s">
        <v>206</v>
      </c>
      <c r="H894" t="s">
        <v>258</v>
      </c>
      <c r="I894" cm="1">
        <f t="array" ref="I894">_xlfn.XLOOKUP(1,('Clean Data'!$A$1:$A$1893='Core data'!A894)*('Clean Data'!$D$1:$D$1893='Core data'!D894),'Clean Data'!$E$1:$E$1893,,0)</f>
        <v>1</v>
      </c>
    </row>
    <row r="895" spans="1:9" hidden="1">
      <c r="A895">
        <v>14</v>
      </c>
      <c r="B895" t="s">
        <v>178</v>
      </c>
      <c r="C895" t="s">
        <v>445</v>
      </c>
      <c r="D895" t="s">
        <v>45</v>
      </c>
      <c r="E895" s="73" t="s">
        <v>162</v>
      </c>
      <c r="F895" t="s">
        <v>445</v>
      </c>
      <c r="G895" t="s">
        <v>12</v>
      </c>
      <c r="H895" t="s">
        <v>45</v>
      </c>
      <c r="I895" cm="1">
        <f t="array" ref="I895">_xlfn.XLOOKUP(1,('Clean Data'!$A$1:$A$1893='Core data'!A895)*('Clean Data'!$D$1:$D$1893='Core data'!D895),'Clean Data'!$E$1:$E$1893,,0)</f>
        <v>1</v>
      </c>
    </row>
    <row r="896" spans="1:9" hidden="1">
      <c r="A896">
        <v>15</v>
      </c>
      <c r="B896" t="s">
        <v>179</v>
      </c>
      <c r="C896" t="s">
        <v>445</v>
      </c>
      <c r="D896" t="s">
        <v>45</v>
      </c>
      <c r="E896" s="69" t="s">
        <v>163</v>
      </c>
      <c r="F896" s="71" t="s">
        <v>445</v>
      </c>
      <c r="G896" t="s">
        <v>205</v>
      </c>
      <c r="H896" t="s">
        <v>257</v>
      </c>
      <c r="I896" cm="1">
        <f t="array" ref="I896">_xlfn.XLOOKUP(1,('Clean Data'!$A$1:$A$1893='Core data'!A896)*('Clean Data'!$D$1:$D$1893='Core data'!D896),'Clean Data'!$E$1:$E$1893,,0)</f>
        <v>1</v>
      </c>
    </row>
    <row r="897" spans="1:9" hidden="1">
      <c r="A897">
        <v>15</v>
      </c>
      <c r="B897" t="s">
        <v>179</v>
      </c>
      <c r="C897" t="s">
        <v>445</v>
      </c>
      <c r="D897" t="s">
        <v>45</v>
      </c>
      <c r="E897" s="68" t="s">
        <v>164</v>
      </c>
      <c r="F897" s="70" t="s">
        <v>445</v>
      </c>
      <c r="G897" t="s">
        <v>206</v>
      </c>
      <c r="H897" t="s">
        <v>258</v>
      </c>
      <c r="I897" cm="1">
        <f t="array" ref="I897">_xlfn.XLOOKUP(1,('Clean Data'!$A$1:$A$1893='Core data'!A897)*('Clean Data'!$D$1:$D$1893='Core data'!D897),'Clean Data'!$E$1:$E$1893,,0)</f>
        <v>1</v>
      </c>
    </row>
    <row r="898" spans="1:9" hidden="1">
      <c r="A898">
        <v>15</v>
      </c>
      <c r="B898" t="s">
        <v>179</v>
      </c>
      <c r="C898" t="s">
        <v>445</v>
      </c>
      <c r="D898" t="s">
        <v>45</v>
      </c>
      <c r="E898" s="73" t="s">
        <v>162</v>
      </c>
      <c r="F898" t="s">
        <v>445</v>
      </c>
      <c r="G898" t="s">
        <v>12</v>
      </c>
      <c r="H898" t="s">
        <v>45</v>
      </c>
      <c r="I898" cm="1">
        <f t="array" ref="I898">_xlfn.XLOOKUP(1,('Clean Data'!$A$1:$A$1893='Core data'!A898)*('Clean Data'!$D$1:$D$1893='Core data'!D898),'Clean Data'!$E$1:$E$1893,,0)</f>
        <v>1</v>
      </c>
    </row>
    <row r="899" spans="1:9" hidden="1">
      <c r="A899">
        <v>16</v>
      </c>
      <c r="B899" t="s">
        <v>180</v>
      </c>
      <c r="C899" t="s">
        <v>445</v>
      </c>
      <c r="D899" t="s">
        <v>45</v>
      </c>
      <c r="E899" s="69" t="s">
        <v>163</v>
      </c>
      <c r="F899" s="71" t="s">
        <v>445</v>
      </c>
      <c r="G899" t="s">
        <v>205</v>
      </c>
      <c r="H899" t="s">
        <v>257</v>
      </c>
      <c r="I899" cm="1">
        <f t="array" ref="I899">_xlfn.XLOOKUP(1,('Clean Data'!$A$1:$A$1893='Core data'!A899)*('Clean Data'!$D$1:$D$1893='Core data'!D899),'Clean Data'!$E$1:$E$1893,,0)</f>
        <v>1</v>
      </c>
    </row>
    <row r="900" spans="1:9" hidden="1">
      <c r="A900">
        <v>16</v>
      </c>
      <c r="B900" t="s">
        <v>180</v>
      </c>
      <c r="C900" t="s">
        <v>445</v>
      </c>
      <c r="D900" t="s">
        <v>45</v>
      </c>
      <c r="E900" s="68" t="s">
        <v>164</v>
      </c>
      <c r="F900" s="70" t="s">
        <v>445</v>
      </c>
      <c r="G900" t="s">
        <v>206</v>
      </c>
      <c r="H900" t="s">
        <v>258</v>
      </c>
      <c r="I900" cm="1">
        <f t="array" ref="I900">_xlfn.XLOOKUP(1,('Clean Data'!$A$1:$A$1893='Core data'!A900)*('Clean Data'!$D$1:$D$1893='Core data'!D900),'Clean Data'!$E$1:$E$1893,,0)</f>
        <v>1</v>
      </c>
    </row>
    <row r="901" spans="1:9" hidden="1">
      <c r="A901">
        <v>16</v>
      </c>
      <c r="B901" t="s">
        <v>180</v>
      </c>
      <c r="C901" t="s">
        <v>445</v>
      </c>
      <c r="D901" t="s">
        <v>45</v>
      </c>
      <c r="E901" s="73" t="s">
        <v>162</v>
      </c>
      <c r="F901" t="s">
        <v>445</v>
      </c>
      <c r="G901" t="s">
        <v>12</v>
      </c>
      <c r="H901" t="s">
        <v>45</v>
      </c>
      <c r="I901" cm="1">
        <f t="array" ref="I901">_xlfn.XLOOKUP(1,('Clean Data'!$A$1:$A$1893='Core data'!A901)*('Clean Data'!$D$1:$D$1893='Core data'!D901),'Clean Data'!$E$1:$E$1893,,0)</f>
        <v>1</v>
      </c>
    </row>
    <row r="902" spans="1:9" hidden="1">
      <c r="A902">
        <v>1</v>
      </c>
      <c r="B902" t="s">
        <v>166</v>
      </c>
      <c r="C902" t="s">
        <v>56</v>
      </c>
      <c r="D902" t="s">
        <v>46</v>
      </c>
      <c r="E902" s="73" t="s">
        <v>162</v>
      </c>
      <c r="F902" t="s">
        <v>273</v>
      </c>
      <c r="G902" t="s">
        <v>56</v>
      </c>
      <c r="H902" t="s">
        <v>46</v>
      </c>
      <c r="I902" cm="1">
        <f t="array" ref="I902">_xlfn.XLOOKUP(1,('Clean Data'!$A$1:$A$1893='Core data'!A902)*('Clean Data'!$D$1:$D$1893='Core data'!D902),'Clean Data'!$E$1:$E$1893,,0)</f>
        <v>1</v>
      </c>
    </row>
    <row r="903" spans="1:9" hidden="1">
      <c r="A903">
        <v>1</v>
      </c>
      <c r="B903" t="s">
        <v>166</v>
      </c>
      <c r="C903" t="s">
        <v>56</v>
      </c>
      <c r="D903" t="s">
        <v>46</v>
      </c>
      <c r="E903" s="69" t="s">
        <v>163</v>
      </c>
      <c r="F903" s="71" t="s">
        <v>273</v>
      </c>
      <c r="G903" t="s">
        <v>274</v>
      </c>
      <c r="H903" t="s">
        <v>259</v>
      </c>
      <c r="I903" cm="1">
        <f t="array" ref="I903">_xlfn.XLOOKUP(1,('Clean Data'!$A$1:$A$1893='Core data'!A903)*('Clean Data'!$D$1:$D$1893='Core data'!D903),'Clean Data'!$E$1:$E$1893,,0)</f>
        <v>1</v>
      </c>
    </row>
    <row r="904" spans="1:9" hidden="1">
      <c r="A904">
        <v>1</v>
      </c>
      <c r="B904" t="s">
        <v>166</v>
      </c>
      <c r="C904" t="s">
        <v>56</v>
      </c>
      <c r="D904" t="s">
        <v>46</v>
      </c>
      <c r="E904" s="68" t="s">
        <v>164</v>
      </c>
      <c r="F904" s="70" t="s">
        <v>273</v>
      </c>
      <c r="G904" t="s">
        <v>275</v>
      </c>
      <c r="H904" t="s">
        <v>260</v>
      </c>
      <c r="I904" cm="1">
        <f t="array" ref="I904">_xlfn.XLOOKUP(1,('Clean Data'!$A$1:$A$1893='Core data'!A904)*('Clean Data'!$D$1:$D$1893='Core data'!D904),'Clean Data'!$E$1:$E$1893,,0)</f>
        <v>1</v>
      </c>
    </row>
    <row r="905" spans="1:9" hidden="1">
      <c r="A905">
        <v>2</v>
      </c>
      <c r="B905" t="s">
        <v>167</v>
      </c>
      <c r="C905" t="s">
        <v>56</v>
      </c>
      <c r="D905" t="s">
        <v>46</v>
      </c>
      <c r="E905" s="73" t="s">
        <v>162</v>
      </c>
      <c r="F905" t="s">
        <v>273</v>
      </c>
      <c r="G905" t="s">
        <v>56</v>
      </c>
      <c r="H905" t="s">
        <v>46</v>
      </c>
      <c r="I905" cm="1">
        <f t="array" ref="I905">_xlfn.XLOOKUP(1,('Clean Data'!$A$1:$A$1893='Core data'!A905)*('Clean Data'!$D$1:$D$1893='Core data'!D905),'Clean Data'!$E$1:$E$1893,,0)</f>
        <v>0</v>
      </c>
    </row>
    <row r="906" spans="1:9" hidden="1">
      <c r="A906">
        <v>2</v>
      </c>
      <c r="B906" t="s">
        <v>167</v>
      </c>
      <c r="C906" t="s">
        <v>56</v>
      </c>
      <c r="D906" t="s">
        <v>46</v>
      </c>
      <c r="E906" s="69" t="s">
        <v>163</v>
      </c>
      <c r="F906" s="71" t="s">
        <v>273</v>
      </c>
      <c r="G906" t="s">
        <v>274</v>
      </c>
      <c r="H906" t="s">
        <v>259</v>
      </c>
      <c r="I906" cm="1">
        <f t="array" ref="I906">_xlfn.XLOOKUP(1,('Clean Data'!$A$1:$A$1893='Core data'!A906)*('Clean Data'!$D$1:$D$1893='Core data'!D906),'Clean Data'!$E$1:$E$1893,,0)</f>
        <v>0</v>
      </c>
    </row>
    <row r="907" spans="1:9" hidden="1">
      <c r="A907">
        <v>2</v>
      </c>
      <c r="B907" t="s">
        <v>167</v>
      </c>
      <c r="C907" t="s">
        <v>56</v>
      </c>
      <c r="D907" t="s">
        <v>46</v>
      </c>
      <c r="E907" s="68" t="s">
        <v>164</v>
      </c>
      <c r="F907" s="70" t="s">
        <v>273</v>
      </c>
      <c r="G907" t="s">
        <v>275</v>
      </c>
      <c r="H907" t="s">
        <v>260</v>
      </c>
      <c r="I907" cm="1">
        <f t="array" ref="I907">_xlfn.XLOOKUP(1,('Clean Data'!$A$1:$A$1893='Core data'!A907)*('Clean Data'!$D$1:$D$1893='Core data'!D907),'Clean Data'!$E$1:$E$1893,,0)</f>
        <v>0</v>
      </c>
    </row>
    <row r="908" spans="1:9" hidden="1">
      <c r="A908">
        <v>4</v>
      </c>
      <c r="B908" t="s">
        <v>444</v>
      </c>
      <c r="C908" t="s">
        <v>56</v>
      </c>
      <c r="D908" t="s">
        <v>46</v>
      </c>
      <c r="E908" s="73" t="s">
        <v>162</v>
      </c>
      <c r="F908" t="s">
        <v>273</v>
      </c>
      <c r="G908" t="s">
        <v>56</v>
      </c>
      <c r="H908" t="s">
        <v>46</v>
      </c>
      <c r="I908" cm="1">
        <f t="array" ref="I908">_xlfn.XLOOKUP(1,('Clean Data'!$A$1:$A$1893='Core data'!A908)*('Clean Data'!$D$1:$D$1893='Core data'!D908),'Clean Data'!$E$1:$E$1893,,0)</f>
        <v>1</v>
      </c>
    </row>
    <row r="909" spans="1:9" hidden="1">
      <c r="A909">
        <v>4</v>
      </c>
      <c r="B909" t="s">
        <v>444</v>
      </c>
      <c r="C909" t="s">
        <v>56</v>
      </c>
      <c r="D909" t="s">
        <v>46</v>
      </c>
      <c r="E909" s="69" t="s">
        <v>163</v>
      </c>
      <c r="F909" s="71" t="s">
        <v>273</v>
      </c>
      <c r="G909" t="s">
        <v>274</v>
      </c>
      <c r="H909" t="s">
        <v>259</v>
      </c>
      <c r="I909" cm="1">
        <f t="array" ref="I909">_xlfn.XLOOKUP(1,('Clean Data'!$A$1:$A$1893='Core data'!A909)*('Clean Data'!$D$1:$D$1893='Core data'!D909),'Clean Data'!$E$1:$E$1893,,0)</f>
        <v>1</v>
      </c>
    </row>
    <row r="910" spans="1:9" hidden="1">
      <c r="A910">
        <v>4</v>
      </c>
      <c r="B910" t="s">
        <v>444</v>
      </c>
      <c r="C910" t="s">
        <v>56</v>
      </c>
      <c r="D910" t="s">
        <v>46</v>
      </c>
      <c r="E910" s="68" t="s">
        <v>164</v>
      </c>
      <c r="F910" s="70" t="s">
        <v>273</v>
      </c>
      <c r="G910" t="s">
        <v>275</v>
      </c>
      <c r="H910" t="s">
        <v>260</v>
      </c>
      <c r="I910" cm="1">
        <f t="array" ref="I910">_xlfn.XLOOKUP(1,('Clean Data'!$A$1:$A$1893='Core data'!A910)*('Clean Data'!$D$1:$D$1893='Core data'!D910),'Clean Data'!$E$1:$E$1893,,0)</f>
        <v>1</v>
      </c>
    </row>
    <row r="911" spans="1:9" hidden="1">
      <c r="A911">
        <v>5</v>
      </c>
      <c r="B911" t="s">
        <v>169</v>
      </c>
      <c r="C911" t="s">
        <v>56</v>
      </c>
      <c r="D911" t="s">
        <v>46</v>
      </c>
      <c r="E911" s="73" t="s">
        <v>162</v>
      </c>
      <c r="F911" t="s">
        <v>273</v>
      </c>
      <c r="G911" t="s">
        <v>56</v>
      </c>
      <c r="H911" t="s">
        <v>46</v>
      </c>
      <c r="I911" cm="1">
        <f t="array" ref="I911">_xlfn.XLOOKUP(1,('Clean Data'!$A$1:$A$1893='Core data'!A911)*('Clean Data'!$D$1:$D$1893='Core data'!D911),'Clean Data'!$E$1:$E$1893,,0)</f>
        <v>1</v>
      </c>
    </row>
    <row r="912" spans="1:9" hidden="1">
      <c r="A912">
        <v>5</v>
      </c>
      <c r="B912" t="s">
        <v>169</v>
      </c>
      <c r="C912" t="s">
        <v>56</v>
      </c>
      <c r="D912" t="s">
        <v>46</v>
      </c>
      <c r="E912" s="69" t="s">
        <v>163</v>
      </c>
      <c r="F912" s="71" t="s">
        <v>273</v>
      </c>
      <c r="G912" t="s">
        <v>274</v>
      </c>
      <c r="H912" t="s">
        <v>259</v>
      </c>
      <c r="I912" cm="1">
        <f t="array" ref="I912">_xlfn.XLOOKUP(1,('Clean Data'!$A$1:$A$1893='Core data'!A912)*('Clean Data'!$D$1:$D$1893='Core data'!D912),'Clean Data'!$E$1:$E$1893,,0)</f>
        <v>1</v>
      </c>
    </row>
    <row r="913" spans="1:9" hidden="1">
      <c r="A913">
        <v>5</v>
      </c>
      <c r="B913" t="s">
        <v>169</v>
      </c>
      <c r="C913" t="s">
        <v>56</v>
      </c>
      <c r="D913" t="s">
        <v>46</v>
      </c>
      <c r="E913" s="68" t="s">
        <v>164</v>
      </c>
      <c r="F913" s="70" t="s">
        <v>273</v>
      </c>
      <c r="G913" t="s">
        <v>275</v>
      </c>
      <c r="H913" t="s">
        <v>260</v>
      </c>
      <c r="I913" cm="1">
        <f t="array" ref="I913">_xlfn.XLOOKUP(1,('Clean Data'!$A$1:$A$1893='Core data'!A913)*('Clean Data'!$D$1:$D$1893='Core data'!D913),'Clean Data'!$E$1:$E$1893,,0)</f>
        <v>1</v>
      </c>
    </row>
    <row r="914" spans="1:9" hidden="1">
      <c r="A914">
        <v>6</v>
      </c>
      <c r="B914" t="s">
        <v>170</v>
      </c>
      <c r="C914" t="s">
        <v>56</v>
      </c>
      <c r="D914" t="s">
        <v>46</v>
      </c>
      <c r="E914" s="73" t="s">
        <v>162</v>
      </c>
      <c r="F914" t="s">
        <v>273</v>
      </c>
      <c r="G914" t="s">
        <v>56</v>
      </c>
      <c r="H914" t="s">
        <v>46</v>
      </c>
      <c r="I914" cm="1">
        <f t="array" ref="I914">_xlfn.XLOOKUP(1,('Clean Data'!$A$1:$A$1893='Core data'!A914)*('Clean Data'!$D$1:$D$1893='Core data'!D914),'Clean Data'!$E$1:$E$1893,,0)</f>
        <v>1</v>
      </c>
    </row>
    <row r="915" spans="1:9" hidden="1">
      <c r="A915">
        <v>6</v>
      </c>
      <c r="B915" t="s">
        <v>170</v>
      </c>
      <c r="C915" t="s">
        <v>56</v>
      </c>
      <c r="D915" t="s">
        <v>46</v>
      </c>
      <c r="E915" s="69" t="s">
        <v>163</v>
      </c>
      <c r="F915" s="71" t="s">
        <v>273</v>
      </c>
      <c r="G915" t="s">
        <v>274</v>
      </c>
      <c r="H915" t="s">
        <v>259</v>
      </c>
      <c r="I915" cm="1">
        <f t="array" ref="I915">_xlfn.XLOOKUP(1,('Clean Data'!$A$1:$A$1893='Core data'!A915)*('Clean Data'!$D$1:$D$1893='Core data'!D915),'Clean Data'!$E$1:$E$1893,,0)</f>
        <v>1</v>
      </c>
    </row>
    <row r="916" spans="1:9" hidden="1">
      <c r="A916">
        <v>6</v>
      </c>
      <c r="B916" t="s">
        <v>170</v>
      </c>
      <c r="C916" t="s">
        <v>56</v>
      </c>
      <c r="D916" t="s">
        <v>46</v>
      </c>
      <c r="E916" s="68" t="s">
        <v>164</v>
      </c>
      <c r="F916" s="70" t="s">
        <v>273</v>
      </c>
      <c r="G916" t="s">
        <v>275</v>
      </c>
      <c r="H916" t="s">
        <v>260</v>
      </c>
      <c r="I916" cm="1">
        <f t="array" ref="I916">_xlfn.XLOOKUP(1,('Clean Data'!$A$1:$A$1893='Core data'!A916)*('Clean Data'!$D$1:$D$1893='Core data'!D916),'Clean Data'!$E$1:$E$1893,,0)</f>
        <v>1</v>
      </c>
    </row>
    <row r="917" spans="1:9" hidden="1">
      <c r="A917">
        <v>7</v>
      </c>
      <c r="B917" t="s">
        <v>171</v>
      </c>
      <c r="C917" t="s">
        <v>56</v>
      </c>
      <c r="D917" t="s">
        <v>46</v>
      </c>
      <c r="E917" s="73" t="s">
        <v>162</v>
      </c>
      <c r="F917" t="s">
        <v>273</v>
      </c>
      <c r="G917" t="s">
        <v>56</v>
      </c>
      <c r="H917" t="s">
        <v>46</v>
      </c>
      <c r="I917" cm="1">
        <f t="array" ref="I917">_xlfn.XLOOKUP(1,('Clean Data'!$A$1:$A$1893='Core data'!A917)*('Clean Data'!$D$1:$D$1893='Core data'!D917),'Clean Data'!$E$1:$E$1893,,0)</f>
        <v>1</v>
      </c>
    </row>
    <row r="918" spans="1:9" hidden="1">
      <c r="A918">
        <v>7</v>
      </c>
      <c r="B918" t="s">
        <v>171</v>
      </c>
      <c r="C918" t="s">
        <v>56</v>
      </c>
      <c r="D918" t="s">
        <v>46</v>
      </c>
      <c r="E918" s="69" t="s">
        <v>163</v>
      </c>
      <c r="F918" s="71" t="s">
        <v>273</v>
      </c>
      <c r="G918" t="s">
        <v>274</v>
      </c>
      <c r="H918" t="s">
        <v>259</v>
      </c>
      <c r="I918" cm="1">
        <f t="array" ref="I918">_xlfn.XLOOKUP(1,('Clean Data'!$A$1:$A$1893='Core data'!A918)*('Clean Data'!$D$1:$D$1893='Core data'!D918),'Clean Data'!$E$1:$E$1893,,0)</f>
        <v>1</v>
      </c>
    </row>
    <row r="919" spans="1:9" hidden="1">
      <c r="A919">
        <v>7</v>
      </c>
      <c r="B919" t="s">
        <v>171</v>
      </c>
      <c r="C919" t="s">
        <v>56</v>
      </c>
      <c r="D919" t="s">
        <v>46</v>
      </c>
      <c r="E919" s="68" t="s">
        <v>164</v>
      </c>
      <c r="F919" s="70" t="s">
        <v>273</v>
      </c>
      <c r="G919" t="s">
        <v>275</v>
      </c>
      <c r="H919" t="s">
        <v>260</v>
      </c>
      <c r="I919" cm="1">
        <f t="array" ref="I919">_xlfn.XLOOKUP(1,('Clean Data'!$A$1:$A$1893='Core data'!A919)*('Clean Data'!$D$1:$D$1893='Core data'!D919),'Clean Data'!$E$1:$E$1893,,0)</f>
        <v>1</v>
      </c>
    </row>
    <row r="920" spans="1:9" hidden="1">
      <c r="A920">
        <v>8</v>
      </c>
      <c r="B920" t="s">
        <v>172</v>
      </c>
      <c r="C920" t="s">
        <v>56</v>
      </c>
      <c r="D920" t="s">
        <v>46</v>
      </c>
      <c r="E920" s="73" t="s">
        <v>162</v>
      </c>
      <c r="F920" t="s">
        <v>273</v>
      </c>
      <c r="G920" t="s">
        <v>56</v>
      </c>
      <c r="H920" t="s">
        <v>46</v>
      </c>
      <c r="I920" cm="1">
        <f t="array" ref="I920">_xlfn.XLOOKUP(1,('Clean Data'!$A$1:$A$1893='Core data'!A920)*('Clean Data'!$D$1:$D$1893='Core data'!D920),'Clean Data'!$E$1:$E$1893,,0)</f>
        <v>1</v>
      </c>
    </row>
    <row r="921" spans="1:9" hidden="1">
      <c r="A921">
        <v>8</v>
      </c>
      <c r="B921" t="s">
        <v>172</v>
      </c>
      <c r="C921" t="s">
        <v>56</v>
      </c>
      <c r="D921" t="s">
        <v>46</v>
      </c>
      <c r="E921" s="69" t="s">
        <v>163</v>
      </c>
      <c r="F921" s="71" t="s">
        <v>273</v>
      </c>
      <c r="G921" t="s">
        <v>274</v>
      </c>
      <c r="H921" t="s">
        <v>259</v>
      </c>
      <c r="I921" cm="1">
        <f t="array" ref="I921">_xlfn.XLOOKUP(1,('Clean Data'!$A$1:$A$1893='Core data'!A921)*('Clean Data'!$D$1:$D$1893='Core data'!D921),'Clean Data'!$E$1:$E$1893,,0)</f>
        <v>1</v>
      </c>
    </row>
    <row r="922" spans="1:9" hidden="1">
      <c r="A922">
        <v>8</v>
      </c>
      <c r="B922" t="s">
        <v>172</v>
      </c>
      <c r="C922" t="s">
        <v>56</v>
      </c>
      <c r="D922" t="s">
        <v>46</v>
      </c>
      <c r="E922" s="68" t="s">
        <v>164</v>
      </c>
      <c r="F922" s="70" t="s">
        <v>273</v>
      </c>
      <c r="G922" t="s">
        <v>275</v>
      </c>
      <c r="H922" t="s">
        <v>260</v>
      </c>
      <c r="I922" cm="1">
        <f t="array" ref="I922">_xlfn.XLOOKUP(1,('Clean Data'!$A$1:$A$1893='Core data'!A922)*('Clean Data'!$D$1:$D$1893='Core data'!D922),'Clean Data'!$E$1:$E$1893,,0)</f>
        <v>1</v>
      </c>
    </row>
    <row r="923" spans="1:9" hidden="1">
      <c r="A923">
        <v>9</v>
      </c>
      <c r="B923" t="s">
        <v>173</v>
      </c>
      <c r="C923" t="s">
        <v>56</v>
      </c>
      <c r="D923" t="s">
        <v>46</v>
      </c>
      <c r="E923" s="73" t="s">
        <v>162</v>
      </c>
      <c r="F923" t="s">
        <v>273</v>
      </c>
      <c r="G923" t="s">
        <v>56</v>
      </c>
      <c r="H923" t="s">
        <v>46</v>
      </c>
      <c r="I923" cm="1">
        <f t="array" ref="I923">_xlfn.XLOOKUP(1,('Clean Data'!$A$1:$A$1893='Core data'!A923)*('Clean Data'!$D$1:$D$1893='Core data'!D923),'Clean Data'!$E$1:$E$1893,,0)</f>
        <v>1</v>
      </c>
    </row>
    <row r="924" spans="1:9" hidden="1">
      <c r="A924">
        <v>9</v>
      </c>
      <c r="B924" t="s">
        <v>173</v>
      </c>
      <c r="C924" t="s">
        <v>56</v>
      </c>
      <c r="D924" t="s">
        <v>46</v>
      </c>
      <c r="E924" s="69" t="s">
        <v>163</v>
      </c>
      <c r="F924" s="71" t="s">
        <v>273</v>
      </c>
      <c r="G924" t="s">
        <v>274</v>
      </c>
      <c r="H924" t="s">
        <v>259</v>
      </c>
      <c r="I924" cm="1">
        <f t="array" ref="I924">_xlfn.XLOOKUP(1,('Clean Data'!$A$1:$A$1893='Core data'!A924)*('Clean Data'!$D$1:$D$1893='Core data'!D924),'Clean Data'!$E$1:$E$1893,,0)</f>
        <v>1</v>
      </c>
    </row>
    <row r="925" spans="1:9" hidden="1">
      <c r="A925">
        <v>9</v>
      </c>
      <c r="B925" t="s">
        <v>173</v>
      </c>
      <c r="C925" t="s">
        <v>56</v>
      </c>
      <c r="D925" t="s">
        <v>46</v>
      </c>
      <c r="E925" s="68" t="s">
        <v>164</v>
      </c>
      <c r="F925" s="70" t="s">
        <v>273</v>
      </c>
      <c r="G925" t="s">
        <v>275</v>
      </c>
      <c r="H925" t="s">
        <v>260</v>
      </c>
      <c r="I925" cm="1">
        <f t="array" ref="I925">_xlfn.XLOOKUP(1,('Clean Data'!$A$1:$A$1893='Core data'!A925)*('Clean Data'!$D$1:$D$1893='Core data'!D925),'Clean Data'!$E$1:$E$1893,,0)</f>
        <v>1</v>
      </c>
    </row>
    <row r="926" spans="1:9" hidden="1">
      <c r="A926">
        <v>10</v>
      </c>
      <c r="B926" t="s">
        <v>174</v>
      </c>
      <c r="C926" t="s">
        <v>56</v>
      </c>
      <c r="D926" t="s">
        <v>46</v>
      </c>
      <c r="E926" s="73" t="s">
        <v>162</v>
      </c>
      <c r="F926" t="s">
        <v>273</v>
      </c>
      <c r="G926" t="s">
        <v>56</v>
      </c>
      <c r="H926" t="s">
        <v>46</v>
      </c>
      <c r="I926" cm="1">
        <f t="array" ref="I926">_xlfn.XLOOKUP(1,('Clean Data'!$A$1:$A$1893='Core data'!A926)*('Clean Data'!$D$1:$D$1893='Core data'!D926),'Clean Data'!$E$1:$E$1893,,0)</f>
        <v>0</v>
      </c>
    </row>
    <row r="927" spans="1:9" hidden="1">
      <c r="A927">
        <v>10</v>
      </c>
      <c r="B927" t="s">
        <v>174</v>
      </c>
      <c r="C927" t="s">
        <v>56</v>
      </c>
      <c r="D927" t="s">
        <v>46</v>
      </c>
      <c r="E927" s="69" t="s">
        <v>163</v>
      </c>
      <c r="F927" s="71" t="s">
        <v>273</v>
      </c>
      <c r="G927" t="s">
        <v>274</v>
      </c>
      <c r="H927" t="s">
        <v>259</v>
      </c>
      <c r="I927" cm="1">
        <f t="array" ref="I927">_xlfn.XLOOKUP(1,('Clean Data'!$A$1:$A$1893='Core data'!A927)*('Clean Data'!$D$1:$D$1893='Core data'!D927),'Clean Data'!$E$1:$E$1893,,0)</f>
        <v>0</v>
      </c>
    </row>
    <row r="928" spans="1:9" hidden="1">
      <c r="A928">
        <v>10</v>
      </c>
      <c r="B928" t="s">
        <v>174</v>
      </c>
      <c r="C928" t="s">
        <v>56</v>
      </c>
      <c r="D928" t="s">
        <v>46</v>
      </c>
      <c r="E928" s="68" t="s">
        <v>164</v>
      </c>
      <c r="F928" s="70" t="s">
        <v>273</v>
      </c>
      <c r="G928" t="s">
        <v>275</v>
      </c>
      <c r="H928" t="s">
        <v>260</v>
      </c>
      <c r="I928" cm="1">
        <f t="array" ref="I928">_xlfn.XLOOKUP(1,('Clean Data'!$A$1:$A$1893='Core data'!A928)*('Clean Data'!$D$1:$D$1893='Core data'!D928),'Clean Data'!$E$1:$E$1893,,0)</f>
        <v>0</v>
      </c>
    </row>
    <row r="929" spans="1:9" hidden="1">
      <c r="A929">
        <v>11</v>
      </c>
      <c r="B929" t="s">
        <v>175</v>
      </c>
      <c r="C929" t="s">
        <v>56</v>
      </c>
      <c r="D929" t="s">
        <v>46</v>
      </c>
      <c r="E929" s="73" t="s">
        <v>162</v>
      </c>
      <c r="F929" t="s">
        <v>273</v>
      </c>
      <c r="G929" t="s">
        <v>56</v>
      </c>
      <c r="H929" t="s">
        <v>46</v>
      </c>
      <c r="I929" cm="1">
        <f t="array" ref="I929">_xlfn.XLOOKUP(1,('Clean Data'!$A$1:$A$1893='Core data'!A929)*('Clean Data'!$D$1:$D$1893='Core data'!D929),'Clean Data'!$E$1:$E$1893,,0)</f>
        <v>1</v>
      </c>
    </row>
    <row r="930" spans="1:9" hidden="1">
      <c r="A930">
        <v>11</v>
      </c>
      <c r="B930" t="s">
        <v>175</v>
      </c>
      <c r="C930" t="s">
        <v>56</v>
      </c>
      <c r="D930" t="s">
        <v>46</v>
      </c>
      <c r="E930" s="69" t="s">
        <v>163</v>
      </c>
      <c r="F930" s="71" t="s">
        <v>273</v>
      </c>
      <c r="G930" t="s">
        <v>274</v>
      </c>
      <c r="H930" t="s">
        <v>259</v>
      </c>
      <c r="I930" cm="1">
        <f t="array" ref="I930">_xlfn.XLOOKUP(1,('Clean Data'!$A$1:$A$1893='Core data'!A930)*('Clean Data'!$D$1:$D$1893='Core data'!D930),'Clean Data'!$E$1:$E$1893,,0)</f>
        <v>1</v>
      </c>
    </row>
    <row r="931" spans="1:9" hidden="1">
      <c r="A931">
        <v>11</v>
      </c>
      <c r="B931" t="s">
        <v>175</v>
      </c>
      <c r="C931" t="s">
        <v>56</v>
      </c>
      <c r="D931" t="s">
        <v>46</v>
      </c>
      <c r="E931" s="68" t="s">
        <v>164</v>
      </c>
      <c r="F931" s="70" t="s">
        <v>273</v>
      </c>
      <c r="G931" t="s">
        <v>275</v>
      </c>
      <c r="H931" t="s">
        <v>260</v>
      </c>
      <c r="I931" cm="1">
        <f t="array" ref="I931">_xlfn.XLOOKUP(1,('Clean Data'!$A$1:$A$1893='Core data'!A931)*('Clean Data'!$D$1:$D$1893='Core data'!D931),'Clean Data'!$E$1:$E$1893,,0)</f>
        <v>1</v>
      </c>
    </row>
    <row r="932" spans="1:9" hidden="1">
      <c r="A932">
        <v>12</v>
      </c>
      <c r="B932" t="s">
        <v>176</v>
      </c>
      <c r="C932" t="s">
        <v>56</v>
      </c>
      <c r="D932" t="s">
        <v>46</v>
      </c>
      <c r="E932" s="73" t="s">
        <v>162</v>
      </c>
      <c r="F932" t="s">
        <v>273</v>
      </c>
      <c r="G932" t="s">
        <v>56</v>
      </c>
      <c r="H932" t="s">
        <v>46</v>
      </c>
      <c r="I932" cm="1">
        <f t="array" ref="I932">_xlfn.XLOOKUP(1,('Clean Data'!$A$1:$A$1893='Core data'!A932)*('Clean Data'!$D$1:$D$1893='Core data'!D932),'Clean Data'!$E$1:$E$1893,,0)</f>
        <v>1</v>
      </c>
    </row>
    <row r="933" spans="1:9" hidden="1">
      <c r="A933">
        <v>12</v>
      </c>
      <c r="B933" t="s">
        <v>176</v>
      </c>
      <c r="C933" t="s">
        <v>56</v>
      </c>
      <c r="D933" t="s">
        <v>46</v>
      </c>
      <c r="E933" s="69" t="s">
        <v>163</v>
      </c>
      <c r="F933" s="71" t="s">
        <v>273</v>
      </c>
      <c r="G933" t="s">
        <v>274</v>
      </c>
      <c r="H933" t="s">
        <v>259</v>
      </c>
      <c r="I933" cm="1">
        <f t="array" ref="I933">_xlfn.XLOOKUP(1,('Clean Data'!$A$1:$A$1893='Core data'!A933)*('Clean Data'!$D$1:$D$1893='Core data'!D933),'Clean Data'!$E$1:$E$1893,,0)</f>
        <v>1</v>
      </c>
    </row>
    <row r="934" spans="1:9" hidden="1">
      <c r="A934">
        <v>12</v>
      </c>
      <c r="B934" t="s">
        <v>176</v>
      </c>
      <c r="C934" t="s">
        <v>56</v>
      </c>
      <c r="D934" t="s">
        <v>46</v>
      </c>
      <c r="E934" s="68" t="s">
        <v>164</v>
      </c>
      <c r="F934" s="70" t="s">
        <v>273</v>
      </c>
      <c r="G934" t="s">
        <v>275</v>
      </c>
      <c r="H934" t="s">
        <v>260</v>
      </c>
      <c r="I934" cm="1">
        <f t="array" ref="I934">_xlfn.XLOOKUP(1,('Clean Data'!$A$1:$A$1893='Core data'!A934)*('Clean Data'!$D$1:$D$1893='Core data'!D934),'Clean Data'!$E$1:$E$1893,,0)</f>
        <v>1</v>
      </c>
    </row>
    <row r="935" spans="1:9" hidden="1">
      <c r="A935">
        <v>13</v>
      </c>
      <c r="B935" t="s">
        <v>177</v>
      </c>
      <c r="C935" t="s">
        <v>56</v>
      </c>
      <c r="D935" t="s">
        <v>46</v>
      </c>
      <c r="E935" s="73" t="s">
        <v>162</v>
      </c>
      <c r="F935" t="s">
        <v>273</v>
      </c>
      <c r="G935" t="s">
        <v>56</v>
      </c>
      <c r="H935" t="s">
        <v>46</v>
      </c>
      <c r="I935" cm="1">
        <f t="array" ref="I935">_xlfn.XLOOKUP(1,('Clean Data'!$A$1:$A$1893='Core data'!A935)*('Clean Data'!$D$1:$D$1893='Core data'!D935),'Clean Data'!$E$1:$E$1893,,0)</f>
        <v>1</v>
      </c>
    </row>
    <row r="936" spans="1:9" hidden="1">
      <c r="A936">
        <v>13</v>
      </c>
      <c r="B936" t="s">
        <v>177</v>
      </c>
      <c r="C936" t="s">
        <v>56</v>
      </c>
      <c r="D936" t="s">
        <v>46</v>
      </c>
      <c r="E936" s="69" t="s">
        <v>163</v>
      </c>
      <c r="F936" s="71" t="s">
        <v>273</v>
      </c>
      <c r="G936" t="s">
        <v>274</v>
      </c>
      <c r="H936" t="s">
        <v>259</v>
      </c>
      <c r="I936" cm="1">
        <f t="array" ref="I936">_xlfn.XLOOKUP(1,('Clean Data'!$A$1:$A$1893='Core data'!A936)*('Clean Data'!$D$1:$D$1893='Core data'!D936),'Clean Data'!$E$1:$E$1893,,0)</f>
        <v>1</v>
      </c>
    </row>
    <row r="937" spans="1:9" hidden="1">
      <c r="A937">
        <v>13</v>
      </c>
      <c r="B937" t="s">
        <v>177</v>
      </c>
      <c r="C937" t="s">
        <v>56</v>
      </c>
      <c r="D937" t="s">
        <v>46</v>
      </c>
      <c r="E937" s="68" t="s">
        <v>164</v>
      </c>
      <c r="F937" s="70" t="s">
        <v>273</v>
      </c>
      <c r="G937" t="s">
        <v>275</v>
      </c>
      <c r="H937" t="s">
        <v>260</v>
      </c>
      <c r="I937" cm="1">
        <f t="array" ref="I937">_xlfn.XLOOKUP(1,('Clean Data'!$A$1:$A$1893='Core data'!A937)*('Clean Data'!$D$1:$D$1893='Core data'!D937),'Clean Data'!$E$1:$E$1893,,0)</f>
        <v>1</v>
      </c>
    </row>
    <row r="938" spans="1:9" hidden="1">
      <c r="A938">
        <v>14</v>
      </c>
      <c r="B938" t="s">
        <v>178</v>
      </c>
      <c r="C938" t="s">
        <v>56</v>
      </c>
      <c r="D938" t="s">
        <v>46</v>
      </c>
      <c r="E938" s="73" t="s">
        <v>162</v>
      </c>
      <c r="F938" t="s">
        <v>273</v>
      </c>
      <c r="G938" t="s">
        <v>56</v>
      </c>
      <c r="H938" t="s">
        <v>46</v>
      </c>
      <c r="I938" cm="1">
        <f t="array" ref="I938">_xlfn.XLOOKUP(1,('Clean Data'!$A$1:$A$1893='Core data'!A938)*('Clean Data'!$D$1:$D$1893='Core data'!D938),'Clean Data'!$E$1:$E$1893,,0)</f>
        <v>1</v>
      </c>
    </row>
    <row r="939" spans="1:9" hidden="1">
      <c r="A939">
        <v>14</v>
      </c>
      <c r="B939" t="s">
        <v>178</v>
      </c>
      <c r="C939" t="s">
        <v>56</v>
      </c>
      <c r="D939" t="s">
        <v>46</v>
      </c>
      <c r="E939" s="69" t="s">
        <v>163</v>
      </c>
      <c r="F939" s="71" t="s">
        <v>273</v>
      </c>
      <c r="G939" t="s">
        <v>274</v>
      </c>
      <c r="H939" t="s">
        <v>259</v>
      </c>
      <c r="I939" cm="1">
        <f t="array" ref="I939">_xlfn.XLOOKUP(1,('Clean Data'!$A$1:$A$1893='Core data'!A939)*('Clean Data'!$D$1:$D$1893='Core data'!D939),'Clean Data'!$E$1:$E$1893,,0)</f>
        <v>1</v>
      </c>
    </row>
    <row r="940" spans="1:9" hidden="1">
      <c r="A940">
        <v>14</v>
      </c>
      <c r="B940" t="s">
        <v>178</v>
      </c>
      <c r="C940" t="s">
        <v>56</v>
      </c>
      <c r="D940" t="s">
        <v>46</v>
      </c>
      <c r="E940" s="68" t="s">
        <v>164</v>
      </c>
      <c r="F940" s="70" t="s">
        <v>273</v>
      </c>
      <c r="G940" t="s">
        <v>275</v>
      </c>
      <c r="H940" t="s">
        <v>260</v>
      </c>
      <c r="I940" cm="1">
        <f t="array" ref="I940">_xlfn.XLOOKUP(1,('Clean Data'!$A$1:$A$1893='Core data'!A940)*('Clean Data'!$D$1:$D$1893='Core data'!D940),'Clean Data'!$E$1:$E$1893,,0)</f>
        <v>1</v>
      </c>
    </row>
    <row r="941" spans="1:9" hidden="1">
      <c r="A941">
        <v>15</v>
      </c>
      <c r="B941" t="s">
        <v>179</v>
      </c>
      <c r="C941" t="s">
        <v>56</v>
      </c>
      <c r="D941" t="s">
        <v>46</v>
      </c>
      <c r="E941" s="73" t="s">
        <v>162</v>
      </c>
      <c r="F941" t="s">
        <v>273</v>
      </c>
      <c r="G941" t="s">
        <v>56</v>
      </c>
      <c r="H941" t="s">
        <v>46</v>
      </c>
      <c r="I941" cm="1">
        <f t="array" ref="I941">_xlfn.XLOOKUP(1,('Clean Data'!$A$1:$A$1893='Core data'!A941)*('Clean Data'!$D$1:$D$1893='Core data'!D941),'Clean Data'!$E$1:$E$1893,,0)</f>
        <v>1</v>
      </c>
    </row>
    <row r="942" spans="1:9" hidden="1">
      <c r="A942">
        <v>15</v>
      </c>
      <c r="B942" t="s">
        <v>179</v>
      </c>
      <c r="C942" t="s">
        <v>56</v>
      </c>
      <c r="D942" t="s">
        <v>46</v>
      </c>
      <c r="E942" s="69" t="s">
        <v>163</v>
      </c>
      <c r="F942" s="71" t="s">
        <v>273</v>
      </c>
      <c r="G942" t="s">
        <v>274</v>
      </c>
      <c r="H942" t="s">
        <v>259</v>
      </c>
      <c r="I942" cm="1">
        <f t="array" ref="I942">_xlfn.XLOOKUP(1,('Clean Data'!$A$1:$A$1893='Core data'!A942)*('Clean Data'!$D$1:$D$1893='Core data'!D942),'Clean Data'!$E$1:$E$1893,,0)</f>
        <v>1</v>
      </c>
    </row>
    <row r="943" spans="1:9" hidden="1">
      <c r="A943">
        <v>15</v>
      </c>
      <c r="B943" t="s">
        <v>179</v>
      </c>
      <c r="C943" t="s">
        <v>56</v>
      </c>
      <c r="D943" t="s">
        <v>46</v>
      </c>
      <c r="E943" s="68" t="s">
        <v>164</v>
      </c>
      <c r="F943" s="70" t="s">
        <v>273</v>
      </c>
      <c r="G943" t="s">
        <v>275</v>
      </c>
      <c r="H943" t="s">
        <v>260</v>
      </c>
      <c r="I943" cm="1">
        <f t="array" ref="I943">_xlfn.XLOOKUP(1,('Clean Data'!$A$1:$A$1893='Core data'!A943)*('Clean Data'!$D$1:$D$1893='Core data'!D943),'Clean Data'!$E$1:$E$1893,,0)</f>
        <v>1</v>
      </c>
    </row>
    <row r="944" spans="1:9" hidden="1">
      <c r="A944">
        <v>16</v>
      </c>
      <c r="B944" t="s">
        <v>180</v>
      </c>
      <c r="C944" t="s">
        <v>56</v>
      </c>
      <c r="D944" t="s">
        <v>46</v>
      </c>
      <c r="E944" s="73" t="s">
        <v>162</v>
      </c>
      <c r="F944" t="s">
        <v>273</v>
      </c>
      <c r="G944" t="s">
        <v>56</v>
      </c>
      <c r="H944" t="s">
        <v>46</v>
      </c>
      <c r="I944" cm="1">
        <f t="array" ref="I944">_xlfn.XLOOKUP(1,('Clean Data'!$A$1:$A$1893='Core data'!A944)*('Clean Data'!$D$1:$D$1893='Core data'!D944),'Clean Data'!$E$1:$E$1893,,0)</f>
        <v>0</v>
      </c>
    </row>
    <row r="945" spans="1:9" hidden="1">
      <c r="A945">
        <v>16</v>
      </c>
      <c r="B945" t="s">
        <v>180</v>
      </c>
      <c r="C945" t="s">
        <v>56</v>
      </c>
      <c r="D945" t="s">
        <v>46</v>
      </c>
      <c r="E945" s="69" t="s">
        <v>163</v>
      </c>
      <c r="F945" s="71" t="s">
        <v>273</v>
      </c>
      <c r="G945" t="s">
        <v>274</v>
      </c>
      <c r="H945" t="s">
        <v>259</v>
      </c>
      <c r="I945" cm="1">
        <f t="array" ref="I945">_xlfn.XLOOKUP(1,('Clean Data'!$A$1:$A$1893='Core data'!A945)*('Clean Data'!$D$1:$D$1893='Core data'!D945),'Clean Data'!$E$1:$E$1893,,0)</f>
        <v>0</v>
      </c>
    </row>
    <row r="946" spans="1:9" hidden="1">
      <c r="A946">
        <v>16</v>
      </c>
      <c r="B946" t="s">
        <v>180</v>
      </c>
      <c r="C946" t="s">
        <v>56</v>
      </c>
      <c r="D946" t="s">
        <v>46</v>
      </c>
      <c r="E946" s="68" t="s">
        <v>164</v>
      </c>
      <c r="F946" s="70" t="s">
        <v>273</v>
      </c>
      <c r="G946" t="s">
        <v>275</v>
      </c>
      <c r="H946" t="s">
        <v>260</v>
      </c>
      <c r="I946" cm="1">
        <f t="array" ref="I946">_xlfn.XLOOKUP(1,('Clean Data'!$A$1:$A$1893='Core data'!A946)*('Clean Data'!$D$1:$D$1893='Core data'!D946),'Clean Data'!$E$1:$E$1893,,0)</f>
        <v>0</v>
      </c>
    </row>
    <row r="947" spans="1:9" hidden="1">
      <c r="A947">
        <v>1</v>
      </c>
      <c r="B947" t="s">
        <v>166</v>
      </c>
      <c r="C947" t="s">
        <v>154</v>
      </c>
      <c r="D947" t="s">
        <v>47</v>
      </c>
      <c r="E947" s="69" t="s">
        <v>163</v>
      </c>
      <c r="F947" s="71" t="s">
        <v>154</v>
      </c>
      <c r="G947" t="s">
        <v>426</v>
      </c>
      <c r="H947" t="s">
        <v>259</v>
      </c>
      <c r="I947" cm="1">
        <f t="array" ref="I947">_xlfn.XLOOKUP(1,('Clean Data'!$A$1:$A$1893='Core data'!A947)*('Clean Data'!$D$1:$D$1893='Core data'!D947),'Clean Data'!$E$1:$E$1893,,0)</f>
        <v>1</v>
      </c>
    </row>
    <row r="948" spans="1:9" hidden="1">
      <c r="A948">
        <v>1</v>
      </c>
      <c r="B948" t="s">
        <v>166</v>
      </c>
      <c r="C948" t="s">
        <v>154</v>
      </c>
      <c r="D948" t="s">
        <v>47</v>
      </c>
      <c r="E948" s="68" t="s">
        <v>164</v>
      </c>
      <c r="F948" s="70" t="s">
        <v>154</v>
      </c>
      <c r="G948" t="s">
        <v>427</v>
      </c>
      <c r="H948" t="s">
        <v>260</v>
      </c>
      <c r="I948" cm="1">
        <f t="array" ref="I948">_xlfn.XLOOKUP(1,('Clean Data'!$A$1:$A$1893='Core data'!A948)*('Clean Data'!$D$1:$D$1893='Core data'!D948),'Clean Data'!$E$1:$E$1893,,0)</f>
        <v>1</v>
      </c>
    </row>
    <row r="949" spans="1:9" hidden="1">
      <c r="A949">
        <v>1</v>
      </c>
      <c r="B949" t="s">
        <v>166</v>
      </c>
      <c r="C949" t="s">
        <v>154</v>
      </c>
      <c r="D949" t="s">
        <v>47</v>
      </c>
      <c r="E949" s="73" t="s">
        <v>162</v>
      </c>
      <c r="F949" t="s">
        <v>154</v>
      </c>
      <c r="G949" t="s">
        <v>154</v>
      </c>
      <c r="H949" t="s">
        <v>46</v>
      </c>
      <c r="I949" cm="1">
        <f t="array" ref="I949">_xlfn.XLOOKUP(1,('Clean Data'!$A$1:$A$1893='Core data'!A949)*('Clean Data'!$D$1:$D$1893='Core data'!D949),'Clean Data'!$E$1:$E$1893,,0)</f>
        <v>1</v>
      </c>
    </row>
    <row r="950" spans="1:9" hidden="1">
      <c r="A950">
        <v>2</v>
      </c>
      <c r="B950" t="s">
        <v>167</v>
      </c>
      <c r="C950" t="s">
        <v>154</v>
      </c>
      <c r="D950" t="s">
        <v>47</v>
      </c>
      <c r="E950" s="69" t="s">
        <v>163</v>
      </c>
      <c r="F950" s="71" t="s">
        <v>154</v>
      </c>
      <c r="G950" t="s">
        <v>426</v>
      </c>
      <c r="H950" t="s">
        <v>259</v>
      </c>
      <c r="I950" cm="1">
        <f t="array" ref="I950">_xlfn.XLOOKUP(1,('Clean Data'!$A$1:$A$1893='Core data'!A950)*('Clean Data'!$D$1:$D$1893='Core data'!D950),'Clean Data'!$E$1:$E$1893,,0)</f>
        <v>1</v>
      </c>
    </row>
    <row r="951" spans="1:9" hidden="1">
      <c r="A951">
        <v>2</v>
      </c>
      <c r="B951" t="s">
        <v>167</v>
      </c>
      <c r="C951" t="s">
        <v>154</v>
      </c>
      <c r="D951" t="s">
        <v>47</v>
      </c>
      <c r="E951" s="68" t="s">
        <v>164</v>
      </c>
      <c r="F951" s="70" t="s">
        <v>154</v>
      </c>
      <c r="G951" t="s">
        <v>427</v>
      </c>
      <c r="H951" t="s">
        <v>260</v>
      </c>
      <c r="I951" cm="1">
        <f t="array" ref="I951">_xlfn.XLOOKUP(1,('Clean Data'!$A$1:$A$1893='Core data'!A951)*('Clean Data'!$D$1:$D$1893='Core data'!D951),'Clean Data'!$E$1:$E$1893,,0)</f>
        <v>1</v>
      </c>
    </row>
    <row r="952" spans="1:9" hidden="1">
      <c r="A952">
        <v>2</v>
      </c>
      <c r="B952" t="s">
        <v>167</v>
      </c>
      <c r="C952" t="s">
        <v>154</v>
      </c>
      <c r="D952" t="s">
        <v>47</v>
      </c>
      <c r="E952" s="73" t="s">
        <v>162</v>
      </c>
      <c r="F952" t="s">
        <v>154</v>
      </c>
      <c r="G952" t="s">
        <v>154</v>
      </c>
      <c r="H952" t="s">
        <v>46</v>
      </c>
      <c r="I952" cm="1">
        <f t="array" ref="I952">_xlfn.XLOOKUP(1,('Clean Data'!$A$1:$A$1893='Core data'!A952)*('Clean Data'!$D$1:$D$1893='Core data'!D952),'Clean Data'!$E$1:$E$1893,,0)</f>
        <v>1</v>
      </c>
    </row>
    <row r="953" spans="1:9" hidden="1">
      <c r="A953">
        <v>4</v>
      </c>
      <c r="B953" t="s">
        <v>444</v>
      </c>
      <c r="C953" t="s">
        <v>154</v>
      </c>
      <c r="D953" t="s">
        <v>47</v>
      </c>
      <c r="E953" s="69" t="s">
        <v>163</v>
      </c>
      <c r="F953" s="71" t="s">
        <v>154</v>
      </c>
      <c r="G953" t="s">
        <v>426</v>
      </c>
      <c r="H953" t="s">
        <v>259</v>
      </c>
      <c r="I953" cm="1">
        <f t="array" ref="I953">_xlfn.XLOOKUP(1,('Clean Data'!$A$1:$A$1893='Core data'!A953)*('Clean Data'!$D$1:$D$1893='Core data'!D953),'Clean Data'!$E$1:$E$1893,,0)</f>
        <v>0</v>
      </c>
    </row>
    <row r="954" spans="1:9" hidden="1">
      <c r="A954">
        <v>4</v>
      </c>
      <c r="B954" t="s">
        <v>444</v>
      </c>
      <c r="C954" t="s">
        <v>154</v>
      </c>
      <c r="D954" t="s">
        <v>47</v>
      </c>
      <c r="E954" s="68" t="s">
        <v>164</v>
      </c>
      <c r="F954" s="70" t="s">
        <v>154</v>
      </c>
      <c r="G954" t="s">
        <v>427</v>
      </c>
      <c r="H954" t="s">
        <v>260</v>
      </c>
      <c r="I954" cm="1">
        <f t="array" ref="I954">_xlfn.XLOOKUP(1,('Clean Data'!$A$1:$A$1893='Core data'!A954)*('Clean Data'!$D$1:$D$1893='Core data'!D954),'Clean Data'!$E$1:$E$1893,,0)</f>
        <v>0</v>
      </c>
    </row>
    <row r="955" spans="1:9" hidden="1">
      <c r="A955">
        <v>4</v>
      </c>
      <c r="B955" t="s">
        <v>444</v>
      </c>
      <c r="C955" t="s">
        <v>154</v>
      </c>
      <c r="D955" t="s">
        <v>47</v>
      </c>
      <c r="E955" s="73" t="s">
        <v>162</v>
      </c>
      <c r="F955" t="s">
        <v>154</v>
      </c>
      <c r="G955" t="s">
        <v>154</v>
      </c>
      <c r="H955" t="s">
        <v>46</v>
      </c>
      <c r="I955" cm="1">
        <f t="array" ref="I955">_xlfn.XLOOKUP(1,('Clean Data'!$A$1:$A$1893='Core data'!A955)*('Clean Data'!$D$1:$D$1893='Core data'!D955),'Clean Data'!$E$1:$E$1893,,0)</f>
        <v>0</v>
      </c>
    </row>
    <row r="956" spans="1:9" hidden="1">
      <c r="A956">
        <v>5</v>
      </c>
      <c r="B956" t="s">
        <v>169</v>
      </c>
      <c r="C956" t="s">
        <v>154</v>
      </c>
      <c r="D956" t="s">
        <v>47</v>
      </c>
      <c r="E956" s="69" t="s">
        <v>163</v>
      </c>
      <c r="F956" s="71" t="s">
        <v>154</v>
      </c>
      <c r="G956" t="s">
        <v>426</v>
      </c>
      <c r="H956" t="s">
        <v>259</v>
      </c>
      <c r="I956" cm="1">
        <f t="array" ref="I956">_xlfn.XLOOKUP(1,('Clean Data'!$A$1:$A$1893='Core data'!A956)*('Clean Data'!$D$1:$D$1893='Core data'!D956),'Clean Data'!$E$1:$E$1893,,0)</f>
        <v>0</v>
      </c>
    </row>
    <row r="957" spans="1:9" hidden="1">
      <c r="A957">
        <v>5</v>
      </c>
      <c r="B957" t="s">
        <v>169</v>
      </c>
      <c r="C957" t="s">
        <v>154</v>
      </c>
      <c r="D957" t="s">
        <v>47</v>
      </c>
      <c r="E957" s="68" t="s">
        <v>164</v>
      </c>
      <c r="F957" s="70" t="s">
        <v>154</v>
      </c>
      <c r="G957" t="s">
        <v>427</v>
      </c>
      <c r="H957" t="s">
        <v>260</v>
      </c>
      <c r="I957" cm="1">
        <f t="array" ref="I957">_xlfn.XLOOKUP(1,('Clean Data'!$A$1:$A$1893='Core data'!A957)*('Clean Data'!$D$1:$D$1893='Core data'!D957),'Clean Data'!$E$1:$E$1893,,0)</f>
        <v>0</v>
      </c>
    </row>
    <row r="958" spans="1:9" hidden="1">
      <c r="A958">
        <v>5</v>
      </c>
      <c r="B958" t="s">
        <v>169</v>
      </c>
      <c r="C958" t="s">
        <v>154</v>
      </c>
      <c r="D958" t="s">
        <v>47</v>
      </c>
      <c r="E958" s="73" t="s">
        <v>162</v>
      </c>
      <c r="F958" t="s">
        <v>154</v>
      </c>
      <c r="G958" t="s">
        <v>154</v>
      </c>
      <c r="H958" t="s">
        <v>46</v>
      </c>
      <c r="I958" cm="1">
        <f t="array" ref="I958">_xlfn.XLOOKUP(1,('Clean Data'!$A$1:$A$1893='Core data'!A958)*('Clean Data'!$D$1:$D$1893='Core data'!D958),'Clean Data'!$E$1:$E$1893,,0)</f>
        <v>0</v>
      </c>
    </row>
    <row r="959" spans="1:9" hidden="1">
      <c r="A959">
        <v>6</v>
      </c>
      <c r="B959" t="s">
        <v>170</v>
      </c>
      <c r="C959" t="s">
        <v>154</v>
      </c>
      <c r="D959" t="s">
        <v>47</v>
      </c>
      <c r="E959" s="69" t="s">
        <v>163</v>
      </c>
      <c r="F959" s="71" t="s">
        <v>154</v>
      </c>
      <c r="G959" t="s">
        <v>426</v>
      </c>
      <c r="H959" t="s">
        <v>259</v>
      </c>
      <c r="I959" cm="1">
        <f t="array" ref="I959">_xlfn.XLOOKUP(1,('Clean Data'!$A$1:$A$1893='Core data'!A959)*('Clean Data'!$D$1:$D$1893='Core data'!D959),'Clean Data'!$E$1:$E$1893,,0)</f>
        <v>1</v>
      </c>
    </row>
    <row r="960" spans="1:9" hidden="1">
      <c r="A960">
        <v>6</v>
      </c>
      <c r="B960" t="s">
        <v>170</v>
      </c>
      <c r="C960" t="s">
        <v>154</v>
      </c>
      <c r="D960" t="s">
        <v>47</v>
      </c>
      <c r="E960" s="68" t="s">
        <v>164</v>
      </c>
      <c r="F960" s="70" t="s">
        <v>154</v>
      </c>
      <c r="G960" t="s">
        <v>427</v>
      </c>
      <c r="H960" t="s">
        <v>260</v>
      </c>
      <c r="I960" cm="1">
        <f t="array" ref="I960">_xlfn.XLOOKUP(1,('Clean Data'!$A$1:$A$1893='Core data'!A960)*('Clean Data'!$D$1:$D$1893='Core data'!D960),'Clean Data'!$E$1:$E$1893,,0)</f>
        <v>1</v>
      </c>
    </row>
    <row r="961" spans="1:9" hidden="1">
      <c r="A961">
        <v>6</v>
      </c>
      <c r="B961" t="s">
        <v>170</v>
      </c>
      <c r="C961" t="s">
        <v>154</v>
      </c>
      <c r="D961" t="s">
        <v>47</v>
      </c>
      <c r="E961" s="73" t="s">
        <v>162</v>
      </c>
      <c r="F961" t="s">
        <v>154</v>
      </c>
      <c r="G961" t="s">
        <v>154</v>
      </c>
      <c r="H961" t="s">
        <v>46</v>
      </c>
      <c r="I961" cm="1">
        <f t="array" ref="I961">_xlfn.XLOOKUP(1,('Clean Data'!$A$1:$A$1893='Core data'!A961)*('Clean Data'!$D$1:$D$1893='Core data'!D961),'Clean Data'!$E$1:$E$1893,,0)</f>
        <v>1</v>
      </c>
    </row>
    <row r="962" spans="1:9" hidden="1">
      <c r="A962">
        <v>7</v>
      </c>
      <c r="B962" t="s">
        <v>171</v>
      </c>
      <c r="C962" t="s">
        <v>154</v>
      </c>
      <c r="D962" t="s">
        <v>47</v>
      </c>
      <c r="E962" s="69" t="s">
        <v>163</v>
      </c>
      <c r="F962" s="71" t="s">
        <v>154</v>
      </c>
      <c r="G962" t="s">
        <v>426</v>
      </c>
      <c r="H962" t="s">
        <v>259</v>
      </c>
      <c r="I962" cm="1">
        <f t="array" ref="I962">_xlfn.XLOOKUP(1,('Clean Data'!$A$1:$A$1893='Core data'!A962)*('Clean Data'!$D$1:$D$1893='Core data'!D962),'Clean Data'!$E$1:$E$1893,,0)</f>
        <v>1</v>
      </c>
    </row>
    <row r="963" spans="1:9" hidden="1">
      <c r="A963">
        <v>7</v>
      </c>
      <c r="B963" t="s">
        <v>171</v>
      </c>
      <c r="C963" t="s">
        <v>154</v>
      </c>
      <c r="D963" t="s">
        <v>47</v>
      </c>
      <c r="E963" s="68" t="s">
        <v>164</v>
      </c>
      <c r="F963" s="70" t="s">
        <v>154</v>
      </c>
      <c r="G963" t="s">
        <v>427</v>
      </c>
      <c r="H963" t="s">
        <v>260</v>
      </c>
      <c r="I963" cm="1">
        <f t="array" ref="I963">_xlfn.XLOOKUP(1,('Clean Data'!$A$1:$A$1893='Core data'!A963)*('Clean Data'!$D$1:$D$1893='Core data'!D963),'Clean Data'!$E$1:$E$1893,,0)</f>
        <v>1</v>
      </c>
    </row>
    <row r="964" spans="1:9" hidden="1">
      <c r="A964">
        <v>7</v>
      </c>
      <c r="B964" t="s">
        <v>171</v>
      </c>
      <c r="C964" t="s">
        <v>154</v>
      </c>
      <c r="D964" t="s">
        <v>47</v>
      </c>
      <c r="E964" s="73" t="s">
        <v>162</v>
      </c>
      <c r="F964" t="s">
        <v>154</v>
      </c>
      <c r="G964" t="s">
        <v>154</v>
      </c>
      <c r="H964" t="s">
        <v>46</v>
      </c>
      <c r="I964" cm="1">
        <f t="array" ref="I964">_xlfn.XLOOKUP(1,('Clean Data'!$A$1:$A$1893='Core data'!A964)*('Clean Data'!$D$1:$D$1893='Core data'!D964),'Clean Data'!$E$1:$E$1893,,0)</f>
        <v>1</v>
      </c>
    </row>
    <row r="965" spans="1:9" hidden="1">
      <c r="A965">
        <v>8</v>
      </c>
      <c r="B965" t="s">
        <v>172</v>
      </c>
      <c r="C965" t="s">
        <v>154</v>
      </c>
      <c r="D965" t="s">
        <v>47</v>
      </c>
      <c r="E965" s="69" t="s">
        <v>163</v>
      </c>
      <c r="F965" s="71" t="s">
        <v>154</v>
      </c>
      <c r="G965" t="s">
        <v>426</v>
      </c>
      <c r="H965" t="s">
        <v>259</v>
      </c>
      <c r="I965" cm="1">
        <f t="array" ref="I965">_xlfn.XLOOKUP(1,('Clean Data'!$A$1:$A$1893='Core data'!A965)*('Clean Data'!$D$1:$D$1893='Core data'!D965),'Clean Data'!$E$1:$E$1893,,0)</f>
        <v>1</v>
      </c>
    </row>
    <row r="966" spans="1:9" hidden="1">
      <c r="A966">
        <v>8</v>
      </c>
      <c r="B966" t="s">
        <v>172</v>
      </c>
      <c r="C966" t="s">
        <v>154</v>
      </c>
      <c r="D966" t="s">
        <v>47</v>
      </c>
      <c r="E966" s="68" t="s">
        <v>164</v>
      </c>
      <c r="F966" s="70" t="s">
        <v>154</v>
      </c>
      <c r="G966" t="s">
        <v>427</v>
      </c>
      <c r="H966" t="s">
        <v>260</v>
      </c>
      <c r="I966" cm="1">
        <f t="array" ref="I966">_xlfn.XLOOKUP(1,('Clean Data'!$A$1:$A$1893='Core data'!A966)*('Clean Data'!$D$1:$D$1893='Core data'!D966),'Clean Data'!$E$1:$E$1893,,0)</f>
        <v>1</v>
      </c>
    </row>
    <row r="967" spans="1:9" hidden="1">
      <c r="A967">
        <v>8</v>
      </c>
      <c r="B967" t="s">
        <v>172</v>
      </c>
      <c r="C967" t="s">
        <v>154</v>
      </c>
      <c r="D967" t="s">
        <v>47</v>
      </c>
      <c r="E967" s="73" t="s">
        <v>162</v>
      </c>
      <c r="F967" t="s">
        <v>154</v>
      </c>
      <c r="G967" t="s">
        <v>154</v>
      </c>
      <c r="H967" t="s">
        <v>46</v>
      </c>
      <c r="I967" cm="1">
        <f t="array" ref="I967">_xlfn.XLOOKUP(1,('Clean Data'!$A$1:$A$1893='Core data'!A967)*('Clean Data'!$D$1:$D$1893='Core data'!D967),'Clean Data'!$E$1:$E$1893,,0)</f>
        <v>1</v>
      </c>
    </row>
    <row r="968" spans="1:9" hidden="1">
      <c r="A968">
        <v>9</v>
      </c>
      <c r="B968" t="s">
        <v>173</v>
      </c>
      <c r="C968" t="s">
        <v>154</v>
      </c>
      <c r="D968" t="s">
        <v>47</v>
      </c>
      <c r="E968" s="69" t="s">
        <v>163</v>
      </c>
      <c r="F968" s="71" t="s">
        <v>154</v>
      </c>
      <c r="G968" t="s">
        <v>426</v>
      </c>
      <c r="H968" t="s">
        <v>259</v>
      </c>
      <c r="I968" cm="1">
        <f t="array" ref="I968">_xlfn.XLOOKUP(1,('Clean Data'!$A$1:$A$1893='Core data'!A968)*('Clean Data'!$D$1:$D$1893='Core data'!D968),'Clean Data'!$E$1:$E$1893,,0)</f>
        <v>0</v>
      </c>
    </row>
    <row r="969" spans="1:9" hidden="1">
      <c r="A969">
        <v>9</v>
      </c>
      <c r="B969" t="s">
        <v>173</v>
      </c>
      <c r="C969" t="s">
        <v>154</v>
      </c>
      <c r="D969" t="s">
        <v>47</v>
      </c>
      <c r="E969" s="68" t="s">
        <v>164</v>
      </c>
      <c r="F969" s="70" t="s">
        <v>154</v>
      </c>
      <c r="G969" t="s">
        <v>427</v>
      </c>
      <c r="H969" t="s">
        <v>260</v>
      </c>
      <c r="I969" cm="1">
        <f t="array" ref="I969">_xlfn.XLOOKUP(1,('Clean Data'!$A$1:$A$1893='Core data'!A969)*('Clean Data'!$D$1:$D$1893='Core data'!D969),'Clean Data'!$E$1:$E$1893,,0)</f>
        <v>0</v>
      </c>
    </row>
    <row r="970" spans="1:9" hidden="1">
      <c r="A970">
        <v>9</v>
      </c>
      <c r="B970" t="s">
        <v>173</v>
      </c>
      <c r="C970" t="s">
        <v>154</v>
      </c>
      <c r="D970" t="s">
        <v>47</v>
      </c>
      <c r="E970" s="73" t="s">
        <v>162</v>
      </c>
      <c r="F970" t="s">
        <v>154</v>
      </c>
      <c r="G970" t="s">
        <v>154</v>
      </c>
      <c r="H970" t="s">
        <v>46</v>
      </c>
      <c r="I970" cm="1">
        <f t="array" ref="I970">_xlfn.XLOOKUP(1,('Clean Data'!$A$1:$A$1893='Core data'!A970)*('Clean Data'!$D$1:$D$1893='Core data'!D970),'Clean Data'!$E$1:$E$1893,,0)</f>
        <v>0</v>
      </c>
    </row>
    <row r="971" spans="1:9" hidden="1">
      <c r="A971">
        <v>10</v>
      </c>
      <c r="B971" t="s">
        <v>174</v>
      </c>
      <c r="C971" t="s">
        <v>154</v>
      </c>
      <c r="D971" t="s">
        <v>47</v>
      </c>
      <c r="E971" s="69" t="s">
        <v>163</v>
      </c>
      <c r="F971" s="71" t="s">
        <v>154</v>
      </c>
      <c r="G971" t="s">
        <v>426</v>
      </c>
      <c r="H971" t="s">
        <v>259</v>
      </c>
      <c r="I971" cm="1">
        <f t="array" ref="I971">_xlfn.XLOOKUP(1,('Clean Data'!$A$1:$A$1893='Core data'!A971)*('Clean Data'!$D$1:$D$1893='Core data'!D971),'Clean Data'!$E$1:$E$1893,,0)</f>
        <v>1</v>
      </c>
    </row>
    <row r="972" spans="1:9" hidden="1">
      <c r="A972">
        <v>10</v>
      </c>
      <c r="B972" t="s">
        <v>174</v>
      </c>
      <c r="C972" t="s">
        <v>154</v>
      </c>
      <c r="D972" t="s">
        <v>47</v>
      </c>
      <c r="E972" s="68" t="s">
        <v>164</v>
      </c>
      <c r="F972" s="70" t="s">
        <v>154</v>
      </c>
      <c r="G972" t="s">
        <v>427</v>
      </c>
      <c r="H972" t="s">
        <v>260</v>
      </c>
      <c r="I972" cm="1">
        <f t="array" ref="I972">_xlfn.XLOOKUP(1,('Clean Data'!$A$1:$A$1893='Core data'!A972)*('Clean Data'!$D$1:$D$1893='Core data'!D972),'Clean Data'!$E$1:$E$1893,,0)</f>
        <v>1</v>
      </c>
    </row>
    <row r="973" spans="1:9" hidden="1">
      <c r="A973">
        <v>10</v>
      </c>
      <c r="B973" t="s">
        <v>174</v>
      </c>
      <c r="C973" t="s">
        <v>154</v>
      </c>
      <c r="D973" t="s">
        <v>47</v>
      </c>
      <c r="E973" s="73" t="s">
        <v>162</v>
      </c>
      <c r="F973" t="s">
        <v>154</v>
      </c>
      <c r="G973" t="s">
        <v>154</v>
      </c>
      <c r="H973" t="s">
        <v>46</v>
      </c>
      <c r="I973" cm="1">
        <f t="array" ref="I973">_xlfn.XLOOKUP(1,('Clean Data'!$A$1:$A$1893='Core data'!A973)*('Clean Data'!$D$1:$D$1893='Core data'!D973),'Clean Data'!$E$1:$E$1893,,0)</f>
        <v>1</v>
      </c>
    </row>
    <row r="974" spans="1:9" hidden="1">
      <c r="A974">
        <v>11</v>
      </c>
      <c r="B974" t="s">
        <v>175</v>
      </c>
      <c r="C974" t="s">
        <v>154</v>
      </c>
      <c r="D974" t="s">
        <v>47</v>
      </c>
      <c r="E974" s="69" t="s">
        <v>163</v>
      </c>
      <c r="F974" s="71" t="s">
        <v>154</v>
      </c>
      <c r="G974" t="s">
        <v>426</v>
      </c>
      <c r="H974" t="s">
        <v>259</v>
      </c>
      <c r="I974" cm="1">
        <f t="array" ref="I974">_xlfn.XLOOKUP(1,('Clean Data'!$A$1:$A$1893='Core data'!A974)*('Clean Data'!$D$1:$D$1893='Core data'!D974),'Clean Data'!$E$1:$E$1893,,0)</f>
        <v>1</v>
      </c>
    </row>
    <row r="975" spans="1:9" hidden="1">
      <c r="A975">
        <v>11</v>
      </c>
      <c r="B975" t="s">
        <v>175</v>
      </c>
      <c r="C975" t="s">
        <v>154</v>
      </c>
      <c r="D975" t="s">
        <v>47</v>
      </c>
      <c r="E975" s="68" t="s">
        <v>164</v>
      </c>
      <c r="F975" s="70" t="s">
        <v>154</v>
      </c>
      <c r="G975" t="s">
        <v>427</v>
      </c>
      <c r="H975" t="s">
        <v>260</v>
      </c>
      <c r="I975" cm="1">
        <f t="array" ref="I975">_xlfn.XLOOKUP(1,('Clean Data'!$A$1:$A$1893='Core data'!A975)*('Clean Data'!$D$1:$D$1893='Core data'!D975),'Clean Data'!$E$1:$E$1893,,0)</f>
        <v>1</v>
      </c>
    </row>
    <row r="976" spans="1:9" hidden="1">
      <c r="A976">
        <v>11</v>
      </c>
      <c r="B976" t="s">
        <v>175</v>
      </c>
      <c r="C976" t="s">
        <v>154</v>
      </c>
      <c r="D976" t="s">
        <v>47</v>
      </c>
      <c r="E976" s="73" t="s">
        <v>162</v>
      </c>
      <c r="F976" t="s">
        <v>154</v>
      </c>
      <c r="G976" t="s">
        <v>154</v>
      </c>
      <c r="H976" t="s">
        <v>46</v>
      </c>
      <c r="I976" cm="1">
        <f t="array" ref="I976">_xlfn.XLOOKUP(1,('Clean Data'!$A$1:$A$1893='Core data'!A976)*('Clean Data'!$D$1:$D$1893='Core data'!D976),'Clean Data'!$E$1:$E$1893,,0)</f>
        <v>1</v>
      </c>
    </row>
    <row r="977" spans="1:9" hidden="1">
      <c r="A977">
        <v>12</v>
      </c>
      <c r="B977" t="s">
        <v>176</v>
      </c>
      <c r="C977" t="s">
        <v>154</v>
      </c>
      <c r="D977" t="s">
        <v>47</v>
      </c>
      <c r="E977" s="69" t="s">
        <v>163</v>
      </c>
      <c r="F977" s="71" t="s">
        <v>154</v>
      </c>
      <c r="G977" t="s">
        <v>426</v>
      </c>
      <c r="H977" t="s">
        <v>259</v>
      </c>
      <c r="I977" cm="1">
        <f t="array" ref="I977">_xlfn.XLOOKUP(1,('Clean Data'!$A$1:$A$1893='Core data'!A977)*('Clean Data'!$D$1:$D$1893='Core data'!D977),'Clean Data'!$E$1:$E$1893,,0)</f>
        <v>0</v>
      </c>
    </row>
    <row r="978" spans="1:9" hidden="1">
      <c r="A978">
        <v>12</v>
      </c>
      <c r="B978" t="s">
        <v>176</v>
      </c>
      <c r="C978" t="s">
        <v>154</v>
      </c>
      <c r="D978" t="s">
        <v>47</v>
      </c>
      <c r="E978" s="68" t="s">
        <v>164</v>
      </c>
      <c r="F978" s="70" t="s">
        <v>154</v>
      </c>
      <c r="G978" t="s">
        <v>427</v>
      </c>
      <c r="H978" t="s">
        <v>260</v>
      </c>
      <c r="I978" cm="1">
        <f t="array" ref="I978">_xlfn.XLOOKUP(1,('Clean Data'!$A$1:$A$1893='Core data'!A978)*('Clean Data'!$D$1:$D$1893='Core data'!D978),'Clean Data'!$E$1:$E$1893,,0)</f>
        <v>0</v>
      </c>
    </row>
    <row r="979" spans="1:9" hidden="1">
      <c r="A979">
        <v>12</v>
      </c>
      <c r="B979" t="s">
        <v>176</v>
      </c>
      <c r="C979" t="s">
        <v>154</v>
      </c>
      <c r="D979" t="s">
        <v>47</v>
      </c>
      <c r="E979" s="73" t="s">
        <v>162</v>
      </c>
      <c r="F979" t="s">
        <v>154</v>
      </c>
      <c r="G979" t="s">
        <v>154</v>
      </c>
      <c r="H979" t="s">
        <v>46</v>
      </c>
      <c r="I979" cm="1">
        <f t="array" ref="I979">_xlfn.XLOOKUP(1,('Clean Data'!$A$1:$A$1893='Core data'!A979)*('Clean Data'!$D$1:$D$1893='Core data'!D979),'Clean Data'!$E$1:$E$1893,,0)</f>
        <v>0</v>
      </c>
    </row>
    <row r="980" spans="1:9" hidden="1">
      <c r="A980">
        <v>13</v>
      </c>
      <c r="B980" t="s">
        <v>177</v>
      </c>
      <c r="C980" t="s">
        <v>154</v>
      </c>
      <c r="D980" t="s">
        <v>47</v>
      </c>
      <c r="E980" s="69" t="s">
        <v>163</v>
      </c>
      <c r="F980" s="71" t="s">
        <v>154</v>
      </c>
      <c r="G980" t="s">
        <v>426</v>
      </c>
      <c r="H980" t="s">
        <v>259</v>
      </c>
      <c r="I980" cm="1">
        <f t="array" ref="I980">_xlfn.XLOOKUP(1,('Clean Data'!$A$1:$A$1893='Core data'!A980)*('Clean Data'!$D$1:$D$1893='Core data'!D980),'Clean Data'!$E$1:$E$1893,,0)</f>
        <v>1</v>
      </c>
    </row>
    <row r="981" spans="1:9" hidden="1">
      <c r="A981">
        <v>13</v>
      </c>
      <c r="B981" t="s">
        <v>177</v>
      </c>
      <c r="C981" t="s">
        <v>154</v>
      </c>
      <c r="D981" t="s">
        <v>47</v>
      </c>
      <c r="E981" s="68" t="s">
        <v>164</v>
      </c>
      <c r="F981" s="70" t="s">
        <v>154</v>
      </c>
      <c r="G981" t="s">
        <v>427</v>
      </c>
      <c r="H981" t="s">
        <v>260</v>
      </c>
      <c r="I981" cm="1">
        <f t="array" ref="I981">_xlfn.XLOOKUP(1,('Clean Data'!$A$1:$A$1893='Core data'!A981)*('Clean Data'!$D$1:$D$1893='Core data'!D981),'Clean Data'!$E$1:$E$1893,,0)</f>
        <v>1</v>
      </c>
    </row>
    <row r="982" spans="1:9" hidden="1">
      <c r="A982">
        <v>13</v>
      </c>
      <c r="B982" t="s">
        <v>177</v>
      </c>
      <c r="C982" t="s">
        <v>154</v>
      </c>
      <c r="D982" t="s">
        <v>47</v>
      </c>
      <c r="E982" s="73" t="s">
        <v>162</v>
      </c>
      <c r="F982" t="s">
        <v>154</v>
      </c>
      <c r="G982" t="s">
        <v>154</v>
      </c>
      <c r="H982" t="s">
        <v>46</v>
      </c>
      <c r="I982" cm="1">
        <f t="array" ref="I982">_xlfn.XLOOKUP(1,('Clean Data'!$A$1:$A$1893='Core data'!A982)*('Clean Data'!$D$1:$D$1893='Core data'!D982),'Clean Data'!$E$1:$E$1893,,0)</f>
        <v>1</v>
      </c>
    </row>
    <row r="983" spans="1:9" hidden="1">
      <c r="A983">
        <v>14</v>
      </c>
      <c r="B983" t="s">
        <v>178</v>
      </c>
      <c r="C983" t="s">
        <v>154</v>
      </c>
      <c r="D983" t="s">
        <v>47</v>
      </c>
      <c r="E983" s="69" t="s">
        <v>163</v>
      </c>
      <c r="F983" s="71" t="s">
        <v>154</v>
      </c>
      <c r="G983" t="s">
        <v>426</v>
      </c>
      <c r="H983" t="s">
        <v>259</v>
      </c>
      <c r="I983" cm="1">
        <f t="array" ref="I983">_xlfn.XLOOKUP(1,('Clean Data'!$A$1:$A$1893='Core data'!A983)*('Clean Data'!$D$1:$D$1893='Core data'!D983),'Clean Data'!$E$1:$E$1893,,0)</f>
        <v>0</v>
      </c>
    </row>
    <row r="984" spans="1:9" hidden="1">
      <c r="A984">
        <v>14</v>
      </c>
      <c r="B984" t="s">
        <v>178</v>
      </c>
      <c r="C984" t="s">
        <v>154</v>
      </c>
      <c r="D984" t="s">
        <v>47</v>
      </c>
      <c r="E984" s="68" t="s">
        <v>164</v>
      </c>
      <c r="F984" s="70" t="s">
        <v>154</v>
      </c>
      <c r="G984" t="s">
        <v>427</v>
      </c>
      <c r="H984" t="s">
        <v>260</v>
      </c>
      <c r="I984" cm="1">
        <f t="array" ref="I984">_xlfn.XLOOKUP(1,('Clean Data'!$A$1:$A$1893='Core data'!A984)*('Clean Data'!$D$1:$D$1893='Core data'!D984),'Clean Data'!$E$1:$E$1893,,0)</f>
        <v>0</v>
      </c>
    </row>
    <row r="985" spans="1:9" hidden="1">
      <c r="A985">
        <v>14</v>
      </c>
      <c r="B985" t="s">
        <v>178</v>
      </c>
      <c r="C985" t="s">
        <v>154</v>
      </c>
      <c r="D985" t="s">
        <v>47</v>
      </c>
      <c r="E985" s="73" t="s">
        <v>162</v>
      </c>
      <c r="F985" t="s">
        <v>154</v>
      </c>
      <c r="G985" t="s">
        <v>154</v>
      </c>
      <c r="H985" t="s">
        <v>46</v>
      </c>
      <c r="I985" cm="1">
        <f t="array" ref="I985">_xlfn.XLOOKUP(1,('Clean Data'!$A$1:$A$1893='Core data'!A985)*('Clean Data'!$D$1:$D$1893='Core data'!D985),'Clean Data'!$E$1:$E$1893,,0)</f>
        <v>0</v>
      </c>
    </row>
    <row r="986" spans="1:9" hidden="1">
      <c r="A986">
        <v>15</v>
      </c>
      <c r="B986" t="s">
        <v>179</v>
      </c>
      <c r="C986" t="s">
        <v>154</v>
      </c>
      <c r="D986" t="s">
        <v>47</v>
      </c>
      <c r="E986" s="69" t="s">
        <v>163</v>
      </c>
      <c r="F986" s="71" t="s">
        <v>154</v>
      </c>
      <c r="G986" t="s">
        <v>426</v>
      </c>
      <c r="H986" t="s">
        <v>259</v>
      </c>
      <c r="I986" cm="1">
        <f t="array" ref="I986">_xlfn.XLOOKUP(1,('Clean Data'!$A$1:$A$1893='Core data'!A986)*('Clean Data'!$D$1:$D$1893='Core data'!D986),'Clean Data'!$E$1:$E$1893,,0)</f>
        <v>0</v>
      </c>
    </row>
    <row r="987" spans="1:9" hidden="1">
      <c r="A987">
        <v>15</v>
      </c>
      <c r="B987" t="s">
        <v>179</v>
      </c>
      <c r="C987" t="s">
        <v>154</v>
      </c>
      <c r="D987" t="s">
        <v>47</v>
      </c>
      <c r="E987" s="68" t="s">
        <v>164</v>
      </c>
      <c r="F987" s="70" t="s">
        <v>154</v>
      </c>
      <c r="G987" t="s">
        <v>427</v>
      </c>
      <c r="H987" t="s">
        <v>260</v>
      </c>
      <c r="I987" cm="1">
        <f t="array" ref="I987">_xlfn.XLOOKUP(1,('Clean Data'!$A$1:$A$1893='Core data'!A987)*('Clean Data'!$D$1:$D$1893='Core data'!D987),'Clean Data'!$E$1:$E$1893,,0)</f>
        <v>0</v>
      </c>
    </row>
    <row r="988" spans="1:9" hidden="1">
      <c r="A988">
        <v>15</v>
      </c>
      <c r="B988" t="s">
        <v>179</v>
      </c>
      <c r="C988" t="s">
        <v>154</v>
      </c>
      <c r="D988" t="s">
        <v>47</v>
      </c>
      <c r="E988" s="73" t="s">
        <v>162</v>
      </c>
      <c r="F988" t="s">
        <v>154</v>
      </c>
      <c r="G988" t="s">
        <v>154</v>
      </c>
      <c r="H988" t="s">
        <v>46</v>
      </c>
      <c r="I988" cm="1">
        <f t="array" ref="I988">_xlfn.XLOOKUP(1,('Clean Data'!$A$1:$A$1893='Core data'!A988)*('Clean Data'!$D$1:$D$1893='Core data'!D988),'Clean Data'!$E$1:$E$1893,,0)</f>
        <v>0</v>
      </c>
    </row>
    <row r="989" spans="1:9" hidden="1">
      <c r="A989">
        <v>16</v>
      </c>
      <c r="B989" t="s">
        <v>180</v>
      </c>
      <c r="C989" t="s">
        <v>154</v>
      </c>
      <c r="D989" t="s">
        <v>47</v>
      </c>
      <c r="E989" s="69" t="s">
        <v>163</v>
      </c>
      <c r="F989" s="71" t="s">
        <v>154</v>
      </c>
      <c r="G989" t="s">
        <v>426</v>
      </c>
      <c r="H989" t="s">
        <v>259</v>
      </c>
      <c r="I989" cm="1">
        <f t="array" ref="I989">_xlfn.XLOOKUP(1,('Clean Data'!$A$1:$A$1893='Core data'!A989)*('Clean Data'!$D$1:$D$1893='Core data'!D989),'Clean Data'!$E$1:$E$1893,,0)</f>
        <v>1</v>
      </c>
    </row>
    <row r="990" spans="1:9" hidden="1">
      <c r="A990">
        <v>16</v>
      </c>
      <c r="B990" t="s">
        <v>180</v>
      </c>
      <c r="C990" t="s">
        <v>154</v>
      </c>
      <c r="D990" t="s">
        <v>47</v>
      </c>
      <c r="E990" s="68" t="s">
        <v>164</v>
      </c>
      <c r="F990" s="70" t="s">
        <v>154</v>
      </c>
      <c r="G990" t="s">
        <v>427</v>
      </c>
      <c r="H990" t="s">
        <v>260</v>
      </c>
      <c r="I990" cm="1">
        <f t="array" ref="I990">_xlfn.XLOOKUP(1,('Clean Data'!$A$1:$A$1893='Core data'!A990)*('Clean Data'!$D$1:$D$1893='Core data'!D990),'Clean Data'!$E$1:$E$1893,,0)</f>
        <v>1</v>
      </c>
    </row>
    <row r="991" spans="1:9" hidden="1">
      <c r="A991">
        <v>16</v>
      </c>
      <c r="B991" t="s">
        <v>180</v>
      </c>
      <c r="C991" t="s">
        <v>154</v>
      </c>
      <c r="D991" t="s">
        <v>47</v>
      </c>
      <c r="E991" s="73" t="s">
        <v>162</v>
      </c>
      <c r="F991" t="s">
        <v>154</v>
      </c>
      <c r="G991" t="s">
        <v>154</v>
      </c>
      <c r="H991" t="s">
        <v>46</v>
      </c>
      <c r="I991" cm="1">
        <f t="array" ref="I991">_xlfn.XLOOKUP(1,('Clean Data'!$A$1:$A$1893='Core data'!A991)*('Clean Data'!$D$1:$D$1893='Core data'!D991),'Clean Data'!$E$1:$E$1893,,0)</f>
        <v>1</v>
      </c>
    </row>
    <row r="992" spans="1:9" hidden="1">
      <c r="A992">
        <v>1</v>
      </c>
      <c r="B992" t="s">
        <v>166</v>
      </c>
      <c r="C992" t="s">
        <v>133</v>
      </c>
      <c r="D992" t="s">
        <v>48</v>
      </c>
      <c r="E992" s="69" t="s">
        <v>163</v>
      </c>
      <c r="F992" s="71" t="s">
        <v>133</v>
      </c>
      <c r="G992" t="s">
        <v>394</v>
      </c>
      <c r="H992" t="s">
        <v>261</v>
      </c>
      <c r="I992" cm="1">
        <f t="array" ref="I992">_xlfn.XLOOKUP(1,('Clean Data'!$A$1:$A$1893='Core data'!A992)*('Clean Data'!$D$1:$D$1893='Core data'!D992),'Clean Data'!$E$1:$E$1893,,0)</f>
        <v>0</v>
      </c>
    </row>
    <row r="993" spans="1:9" hidden="1">
      <c r="A993">
        <v>1</v>
      </c>
      <c r="B993" t="s">
        <v>166</v>
      </c>
      <c r="C993" t="s">
        <v>133</v>
      </c>
      <c r="D993" t="s">
        <v>48</v>
      </c>
      <c r="E993" s="68" t="s">
        <v>164</v>
      </c>
      <c r="F993" s="70" t="s">
        <v>133</v>
      </c>
      <c r="G993" t="s">
        <v>395</v>
      </c>
      <c r="H993" t="s">
        <v>262</v>
      </c>
      <c r="I993" cm="1">
        <f t="array" ref="I993">_xlfn.XLOOKUP(1,('Clean Data'!$A$1:$A$1893='Core data'!A993)*('Clean Data'!$D$1:$D$1893='Core data'!D993),'Clean Data'!$E$1:$E$1893,,0)</f>
        <v>0</v>
      </c>
    </row>
    <row r="994" spans="1:9" hidden="1">
      <c r="A994">
        <v>1</v>
      </c>
      <c r="B994" t="s">
        <v>166</v>
      </c>
      <c r="C994" t="s">
        <v>133</v>
      </c>
      <c r="D994" t="s">
        <v>48</v>
      </c>
      <c r="E994" s="73" t="s">
        <v>162</v>
      </c>
      <c r="F994" t="s">
        <v>133</v>
      </c>
      <c r="G994" t="s">
        <v>133</v>
      </c>
      <c r="H994" t="s">
        <v>48</v>
      </c>
      <c r="I994" cm="1">
        <f t="array" ref="I994">_xlfn.XLOOKUP(1,('Clean Data'!$A$1:$A$1893='Core data'!A994)*('Clean Data'!$D$1:$D$1893='Core data'!D994),'Clean Data'!$E$1:$E$1893,,0)</f>
        <v>0</v>
      </c>
    </row>
    <row r="995" spans="1:9" hidden="1">
      <c r="A995">
        <v>2</v>
      </c>
      <c r="B995" t="s">
        <v>167</v>
      </c>
      <c r="C995" t="s">
        <v>133</v>
      </c>
      <c r="D995" t="s">
        <v>48</v>
      </c>
      <c r="E995" s="69" t="s">
        <v>163</v>
      </c>
      <c r="F995" s="71" t="s">
        <v>133</v>
      </c>
      <c r="G995" t="s">
        <v>394</v>
      </c>
      <c r="H995" t="s">
        <v>261</v>
      </c>
      <c r="I995" cm="1">
        <f t="array" ref="I995">_xlfn.XLOOKUP(1,('Clean Data'!$A$1:$A$1893='Core data'!A995)*('Clean Data'!$D$1:$D$1893='Core data'!D995),'Clean Data'!$E$1:$E$1893,,0)</f>
        <v>0</v>
      </c>
    </row>
    <row r="996" spans="1:9" hidden="1">
      <c r="A996">
        <v>2</v>
      </c>
      <c r="B996" t="s">
        <v>167</v>
      </c>
      <c r="C996" t="s">
        <v>133</v>
      </c>
      <c r="D996" t="s">
        <v>48</v>
      </c>
      <c r="E996" s="68" t="s">
        <v>164</v>
      </c>
      <c r="F996" s="70" t="s">
        <v>133</v>
      </c>
      <c r="G996" t="s">
        <v>395</v>
      </c>
      <c r="H996" t="s">
        <v>262</v>
      </c>
      <c r="I996" cm="1">
        <f t="array" ref="I996">_xlfn.XLOOKUP(1,('Clean Data'!$A$1:$A$1893='Core data'!A996)*('Clean Data'!$D$1:$D$1893='Core data'!D996),'Clean Data'!$E$1:$E$1893,,0)</f>
        <v>0</v>
      </c>
    </row>
    <row r="997" spans="1:9" hidden="1">
      <c r="A997">
        <v>2</v>
      </c>
      <c r="B997" t="s">
        <v>167</v>
      </c>
      <c r="C997" t="s">
        <v>133</v>
      </c>
      <c r="D997" t="s">
        <v>48</v>
      </c>
      <c r="E997" s="73" t="s">
        <v>162</v>
      </c>
      <c r="F997" t="s">
        <v>133</v>
      </c>
      <c r="G997" t="s">
        <v>133</v>
      </c>
      <c r="H997" t="s">
        <v>48</v>
      </c>
      <c r="I997" cm="1">
        <f t="array" ref="I997">_xlfn.XLOOKUP(1,('Clean Data'!$A$1:$A$1893='Core data'!A997)*('Clean Data'!$D$1:$D$1893='Core data'!D997),'Clean Data'!$E$1:$E$1893,,0)</f>
        <v>0</v>
      </c>
    </row>
    <row r="998" spans="1:9" hidden="1">
      <c r="A998">
        <v>4</v>
      </c>
      <c r="B998" t="s">
        <v>444</v>
      </c>
      <c r="C998" t="s">
        <v>133</v>
      </c>
      <c r="D998" t="s">
        <v>48</v>
      </c>
      <c r="E998" s="69" t="s">
        <v>163</v>
      </c>
      <c r="F998" s="71" t="s">
        <v>133</v>
      </c>
      <c r="G998" t="s">
        <v>394</v>
      </c>
      <c r="H998" t="s">
        <v>261</v>
      </c>
      <c r="I998" cm="1">
        <f t="array" ref="I998">_xlfn.XLOOKUP(1,('Clean Data'!$A$1:$A$1893='Core data'!A998)*('Clean Data'!$D$1:$D$1893='Core data'!D998),'Clean Data'!$E$1:$E$1893,,0)</f>
        <v>0</v>
      </c>
    </row>
    <row r="999" spans="1:9" hidden="1">
      <c r="A999">
        <v>4</v>
      </c>
      <c r="B999" t="s">
        <v>444</v>
      </c>
      <c r="C999" t="s">
        <v>133</v>
      </c>
      <c r="D999" t="s">
        <v>48</v>
      </c>
      <c r="E999" s="68" t="s">
        <v>164</v>
      </c>
      <c r="F999" s="70" t="s">
        <v>133</v>
      </c>
      <c r="G999" t="s">
        <v>395</v>
      </c>
      <c r="H999" t="s">
        <v>262</v>
      </c>
      <c r="I999" cm="1">
        <f t="array" ref="I999">_xlfn.XLOOKUP(1,('Clean Data'!$A$1:$A$1893='Core data'!A999)*('Clean Data'!$D$1:$D$1893='Core data'!D999),'Clean Data'!$E$1:$E$1893,,0)</f>
        <v>0</v>
      </c>
    </row>
    <row r="1000" spans="1:9" hidden="1">
      <c r="A1000">
        <v>4</v>
      </c>
      <c r="B1000" t="s">
        <v>444</v>
      </c>
      <c r="C1000" t="s">
        <v>133</v>
      </c>
      <c r="D1000" t="s">
        <v>48</v>
      </c>
      <c r="E1000" s="73" t="s">
        <v>162</v>
      </c>
      <c r="F1000" t="s">
        <v>133</v>
      </c>
      <c r="G1000" t="s">
        <v>133</v>
      </c>
      <c r="H1000" t="s">
        <v>48</v>
      </c>
      <c r="I1000" cm="1">
        <f t="array" ref="I1000">_xlfn.XLOOKUP(1,('Clean Data'!$A$1:$A$1893='Core data'!A1000)*('Clean Data'!$D$1:$D$1893='Core data'!D1000),'Clean Data'!$E$1:$E$1893,,0)</f>
        <v>0</v>
      </c>
    </row>
    <row r="1001" spans="1:9" hidden="1">
      <c r="A1001">
        <v>5</v>
      </c>
      <c r="B1001" t="s">
        <v>169</v>
      </c>
      <c r="C1001" t="s">
        <v>133</v>
      </c>
      <c r="D1001" t="s">
        <v>48</v>
      </c>
      <c r="E1001" s="69" t="s">
        <v>163</v>
      </c>
      <c r="F1001" s="71" t="s">
        <v>133</v>
      </c>
      <c r="G1001" t="s">
        <v>394</v>
      </c>
      <c r="H1001" t="s">
        <v>261</v>
      </c>
      <c r="I1001" cm="1">
        <f t="array" ref="I1001">_xlfn.XLOOKUP(1,('Clean Data'!$A$1:$A$1893='Core data'!A1001)*('Clean Data'!$D$1:$D$1893='Core data'!D1001),'Clean Data'!$E$1:$E$1893,,0)</f>
        <v>0</v>
      </c>
    </row>
    <row r="1002" spans="1:9" hidden="1">
      <c r="A1002">
        <v>5</v>
      </c>
      <c r="B1002" t="s">
        <v>169</v>
      </c>
      <c r="C1002" t="s">
        <v>133</v>
      </c>
      <c r="D1002" t="s">
        <v>48</v>
      </c>
      <c r="E1002" s="68" t="s">
        <v>164</v>
      </c>
      <c r="F1002" s="70" t="s">
        <v>133</v>
      </c>
      <c r="G1002" t="s">
        <v>395</v>
      </c>
      <c r="H1002" t="s">
        <v>262</v>
      </c>
      <c r="I1002" cm="1">
        <f t="array" ref="I1002">_xlfn.XLOOKUP(1,('Clean Data'!$A$1:$A$1893='Core data'!A1002)*('Clean Data'!$D$1:$D$1893='Core data'!D1002),'Clean Data'!$E$1:$E$1893,,0)</f>
        <v>0</v>
      </c>
    </row>
    <row r="1003" spans="1:9" hidden="1">
      <c r="A1003">
        <v>5</v>
      </c>
      <c r="B1003" t="s">
        <v>169</v>
      </c>
      <c r="C1003" t="s">
        <v>133</v>
      </c>
      <c r="D1003" t="s">
        <v>48</v>
      </c>
      <c r="E1003" s="73" t="s">
        <v>162</v>
      </c>
      <c r="F1003" t="s">
        <v>133</v>
      </c>
      <c r="G1003" t="s">
        <v>133</v>
      </c>
      <c r="H1003" t="s">
        <v>48</v>
      </c>
      <c r="I1003" cm="1">
        <f t="array" ref="I1003">_xlfn.XLOOKUP(1,('Clean Data'!$A$1:$A$1893='Core data'!A1003)*('Clean Data'!$D$1:$D$1893='Core data'!D1003),'Clean Data'!$E$1:$E$1893,,0)</f>
        <v>0</v>
      </c>
    </row>
    <row r="1004" spans="1:9" hidden="1">
      <c r="A1004">
        <v>6</v>
      </c>
      <c r="B1004" t="s">
        <v>170</v>
      </c>
      <c r="C1004" t="s">
        <v>133</v>
      </c>
      <c r="D1004" t="s">
        <v>48</v>
      </c>
      <c r="E1004" s="69" t="s">
        <v>163</v>
      </c>
      <c r="F1004" s="71" t="s">
        <v>133</v>
      </c>
      <c r="G1004" t="s">
        <v>394</v>
      </c>
      <c r="H1004" t="s">
        <v>261</v>
      </c>
      <c r="I1004" cm="1">
        <f t="array" ref="I1004">_xlfn.XLOOKUP(1,('Clean Data'!$A$1:$A$1893='Core data'!A1004)*('Clean Data'!$D$1:$D$1893='Core data'!D1004),'Clean Data'!$E$1:$E$1893,,0)</f>
        <v>0</v>
      </c>
    </row>
    <row r="1005" spans="1:9" hidden="1">
      <c r="A1005">
        <v>6</v>
      </c>
      <c r="B1005" t="s">
        <v>170</v>
      </c>
      <c r="C1005" t="s">
        <v>133</v>
      </c>
      <c r="D1005" t="s">
        <v>48</v>
      </c>
      <c r="E1005" s="68" t="s">
        <v>164</v>
      </c>
      <c r="F1005" s="70" t="s">
        <v>133</v>
      </c>
      <c r="G1005" t="s">
        <v>395</v>
      </c>
      <c r="H1005" t="s">
        <v>262</v>
      </c>
      <c r="I1005" cm="1">
        <f t="array" ref="I1005">_xlfn.XLOOKUP(1,('Clean Data'!$A$1:$A$1893='Core data'!A1005)*('Clean Data'!$D$1:$D$1893='Core data'!D1005),'Clean Data'!$E$1:$E$1893,,0)</f>
        <v>0</v>
      </c>
    </row>
    <row r="1006" spans="1:9" hidden="1">
      <c r="A1006">
        <v>6</v>
      </c>
      <c r="B1006" t="s">
        <v>170</v>
      </c>
      <c r="C1006" t="s">
        <v>133</v>
      </c>
      <c r="D1006" t="s">
        <v>48</v>
      </c>
      <c r="E1006" s="73" t="s">
        <v>162</v>
      </c>
      <c r="F1006" t="s">
        <v>133</v>
      </c>
      <c r="G1006" t="s">
        <v>133</v>
      </c>
      <c r="H1006" t="s">
        <v>48</v>
      </c>
      <c r="I1006" cm="1">
        <f t="array" ref="I1006">_xlfn.XLOOKUP(1,('Clean Data'!$A$1:$A$1893='Core data'!A1006)*('Clean Data'!$D$1:$D$1893='Core data'!D1006),'Clean Data'!$E$1:$E$1893,,0)</f>
        <v>0</v>
      </c>
    </row>
    <row r="1007" spans="1:9" hidden="1">
      <c r="A1007">
        <v>7</v>
      </c>
      <c r="B1007" t="s">
        <v>171</v>
      </c>
      <c r="C1007" t="s">
        <v>133</v>
      </c>
      <c r="D1007" t="s">
        <v>48</v>
      </c>
      <c r="E1007" s="69" t="s">
        <v>163</v>
      </c>
      <c r="F1007" s="71" t="s">
        <v>133</v>
      </c>
      <c r="G1007" t="s">
        <v>394</v>
      </c>
      <c r="H1007" t="s">
        <v>261</v>
      </c>
      <c r="I1007" cm="1">
        <f t="array" ref="I1007">_xlfn.XLOOKUP(1,('Clean Data'!$A$1:$A$1893='Core data'!A1007)*('Clean Data'!$D$1:$D$1893='Core data'!D1007),'Clean Data'!$E$1:$E$1893,,0)</f>
        <v>1</v>
      </c>
    </row>
    <row r="1008" spans="1:9" hidden="1">
      <c r="A1008">
        <v>7</v>
      </c>
      <c r="B1008" t="s">
        <v>171</v>
      </c>
      <c r="C1008" t="s">
        <v>133</v>
      </c>
      <c r="D1008" t="s">
        <v>48</v>
      </c>
      <c r="E1008" s="68" t="s">
        <v>164</v>
      </c>
      <c r="F1008" s="70" t="s">
        <v>133</v>
      </c>
      <c r="G1008" t="s">
        <v>395</v>
      </c>
      <c r="H1008" t="s">
        <v>262</v>
      </c>
      <c r="I1008" cm="1">
        <f t="array" ref="I1008">_xlfn.XLOOKUP(1,('Clean Data'!$A$1:$A$1893='Core data'!A1008)*('Clean Data'!$D$1:$D$1893='Core data'!D1008),'Clean Data'!$E$1:$E$1893,,0)</f>
        <v>1</v>
      </c>
    </row>
    <row r="1009" spans="1:9" hidden="1">
      <c r="A1009">
        <v>7</v>
      </c>
      <c r="B1009" t="s">
        <v>171</v>
      </c>
      <c r="C1009" t="s">
        <v>133</v>
      </c>
      <c r="D1009" t="s">
        <v>48</v>
      </c>
      <c r="E1009" s="73" t="s">
        <v>162</v>
      </c>
      <c r="F1009" t="s">
        <v>133</v>
      </c>
      <c r="G1009" t="s">
        <v>133</v>
      </c>
      <c r="H1009" t="s">
        <v>48</v>
      </c>
      <c r="I1009" cm="1">
        <f t="array" ref="I1009">_xlfn.XLOOKUP(1,('Clean Data'!$A$1:$A$1893='Core data'!A1009)*('Clean Data'!$D$1:$D$1893='Core data'!D1009),'Clean Data'!$E$1:$E$1893,,0)</f>
        <v>1</v>
      </c>
    </row>
    <row r="1010" spans="1:9" hidden="1">
      <c r="A1010">
        <v>8</v>
      </c>
      <c r="B1010" t="s">
        <v>172</v>
      </c>
      <c r="C1010" t="s">
        <v>133</v>
      </c>
      <c r="D1010" t="s">
        <v>48</v>
      </c>
      <c r="E1010" s="69" t="s">
        <v>163</v>
      </c>
      <c r="F1010" s="71" t="s">
        <v>133</v>
      </c>
      <c r="G1010" t="s">
        <v>394</v>
      </c>
      <c r="H1010" t="s">
        <v>261</v>
      </c>
      <c r="I1010" cm="1">
        <f t="array" ref="I1010">_xlfn.XLOOKUP(1,('Clean Data'!$A$1:$A$1893='Core data'!A1010)*('Clean Data'!$D$1:$D$1893='Core data'!D1010),'Clean Data'!$E$1:$E$1893,,0)</f>
        <v>0</v>
      </c>
    </row>
    <row r="1011" spans="1:9" hidden="1">
      <c r="A1011">
        <v>8</v>
      </c>
      <c r="B1011" t="s">
        <v>172</v>
      </c>
      <c r="C1011" t="s">
        <v>133</v>
      </c>
      <c r="D1011" t="s">
        <v>48</v>
      </c>
      <c r="E1011" s="68" t="s">
        <v>164</v>
      </c>
      <c r="F1011" s="70" t="s">
        <v>133</v>
      </c>
      <c r="G1011" t="s">
        <v>395</v>
      </c>
      <c r="H1011" t="s">
        <v>262</v>
      </c>
      <c r="I1011" cm="1">
        <f t="array" ref="I1011">_xlfn.XLOOKUP(1,('Clean Data'!$A$1:$A$1893='Core data'!A1011)*('Clean Data'!$D$1:$D$1893='Core data'!D1011),'Clean Data'!$E$1:$E$1893,,0)</f>
        <v>0</v>
      </c>
    </row>
    <row r="1012" spans="1:9" hidden="1">
      <c r="A1012">
        <v>8</v>
      </c>
      <c r="B1012" t="s">
        <v>172</v>
      </c>
      <c r="C1012" t="s">
        <v>133</v>
      </c>
      <c r="D1012" t="s">
        <v>48</v>
      </c>
      <c r="E1012" s="73" t="s">
        <v>162</v>
      </c>
      <c r="F1012" t="s">
        <v>133</v>
      </c>
      <c r="G1012" t="s">
        <v>133</v>
      </c>
      <c r="H1012" t="s">
        <v>48</v>
      </c>
      <c r="I1012" cm="1">
        <f t="array" ref="I1012">_xlfn.XLOOKUP(1,('Clean Data'!$A$1:$A$1893='Core data'!A1012)*('Clean Data'!$D$1:$D$1893='Core data'!D1012),'Clean Data'!$E$1:$E$1893,,0)</f>
        <v>0</v>
      </c>
    </row>
    <row r="1013" spans="1:9" hidden="1">
      <c r="A1013">
        <v>9</v>
      </c>
      <c r="B1013" t="s">
        <v>173</v>
      </c>
      <c r="C1013" t="s">
        <v>133</v>
      </c>
      <c r="D1013" t="s">
        <v>48</v>
      </c>
      <c r="E1013" s="69" t="s">
        <v>163</v>
      </c>
      <c r="F1013" s="71" t="s">
        <v>133</v>
      </c>
      <c r="G1013" t="s">
        <v>394</v>
      </c>
      <c r="H1013" t="s">
        <v>261</v>
      </c>
      <c r="I1013" cm="1">
        <f t="array" ref="I1013">_xlfn.XLOOKUP(1,('Clean Data'!$A$1:$A$1893='Core data'!A1013)*('Clean Data'!$D$1:$D$1893='Core data'!D1013),'Clean Data'!$E$1:$E$1893,,0)</f>
        <v>1</v>
      </c>
    </row>
    <row r="1014" spans="1:9" hidden="1">
      <c r="A1014">
        <v>9</v>
      </c>
      <c r="B1014" t="s">
        <v>173</v>
      </c>
      <c r="C1014" t="s">
        <v>133</v>
      </c>
      <c r="D1014" t="s">
        <v>48</v>
      </c>
      <c r="E1014" s="68" t="s">
        <v>164</v>
      </c>
      <c r="F1014" s="70" t="s">
        <v>133</v>
      </c>
      <c r="G1014" t="s">
        <v>395</v>
      </c>
      <c r="H1014" t="s">
        <v>262</v>
      </c>
      <c r="I1014" cm="1">
        <f t="array" ref="I1014">_xlfn.XLOOKUP(1,('Clean Data'!$A$1:$A$1893='Core data'!A1014)*('Clean Data'!$D$1:$D$1893='Core data'!D1014),'Clean Data'!$E$1:$E$1893,,0)</f>
        <v>1</v>
      </c>
    </row>
    <row r="1015" spans="1:9" hidden="1">
      <c r="A1015">
        <v>9</v>
      </c>
      <c r="B1015" t="s">
        <v>173</v>
      </c>
      <c r="C1015" t="s">
        <v>133</v>
      </c>
      <c r="D1015" t="s">
        <v>48</v>
      </c>
      <c r="E1015" s="73" t="s">
        <v>162</v>
      </c>
      <c r="F1015" t="s">
        <v>133</v>
      </c>
      <c r="G1015" t="s">
        <v>133</v>
      </c>
      <c r="H1015" t="s">
        <v>48</v>
      </c>
      <c r="I1015" cm="1">
        <f t="array" ref="I1015">_xlfn.XLOOKUP(1,('Clean Data'!$A$1:$A$1893='Core data'!A1015)*('Clean Data'!$D$1:$D$1893='Core data'!D1015),'Clean Data'!$E$1:$E$1893,,0)</f>
        <v>1</v>
      </c>
    </row>
    <row r="1016" spans="1:9" hidden="1">
      <c r="A1016">
        <v>10</v>
      </c>
      <c r="B1016" t="s">
        <v>174</v>
      </c>
      <c r="C1016" t="s">
        <v>133</v>
      </c>
      <c r="D1016" t="s">
        <v>48</v>
      </c>
      <c r="E1016" s="69" t="s">
        <v>163</v>
      </c>
      <c r="F1016" s="71" t="s">
        <v>133</v>
      </c>
      <c r="G1016" t="s">
        <v>394</v>
      </c>
      <c r="H1016" t="s">
        <v>261</v>
      </c>
      <c r="I1016" cm="1">
        <f t="array" ref="I1016">_xlfn.XLOOKUP(1,('Clean Data'!$A$1:$A$1893='Core data'!A1016)*('Clean Data'!$D$1:$D$1893='Core data'!D1016),'Clean Data'!$E$1:$E$1893,,0)</f>
        <v>0</v>
      </c>
    </row>
    <row r="1017" spans="1:9" hidden="1">
      <c r="A1017">
        <v>10</v>
      </c>
      <c r="B1017" t="s">
        <v>174</v>
      </c>
      <c r="C1017" t="s">
        <v>133</v>
      </c>
      <c r="D1017" t="s">
        <v>48</v>
      </c>
      <c r="E1017" s="68" t="s">
        <v>164</v>
      </c>
      <c r="F1017" s="70" t="s">
        <v>133</v>
      </c>
      <c r="G1017" t="s">
        <v>395</v>
      </c>
      <c r="H1017" t="s">
        <v>262</v>
      </c>
      <c r="I1017" cm="1">
        <f t="array" ref="I1017">_xlfn.XLOOKUP(1,('Clean Data'!$A$1:$A$1893='Core data'!A1017)*('Clean Data'!$D$1:$D$1893='Core data'!D1017),'Clean Data'!$E$1:$E$1893,,0)</f>
        <v>0</v>
      </c>
    </row>
    <row r="1018" spans="1:9" hidden="1">
      <c r="A1018">
        <v>10</v>
      </c>
      <c r="B1018" t="s">
        <v>174</v>
      </c>
      <c r="C1018" t="s">
        <v>133</v>
      </c>
      <c r="D1018" t="s">
        <v>48</v>
      </c>
      <c r="E1018" s="73" t="s">
        <v>162</v>
      </c>
      <c r="F1018" t="s">
        <v>133</v>
      </c>
      <c r="G1018" t="s">
        <v>133</v>
      </c>
      <c r="H1018" t="s">
        <v>48</v>
      </c>
      <c r="I1018" cm="1">
        <f t="array" ref="I1018">_xlfn.XLOOKUP(1,('Clean Data'!$A$1:$A$1893='Core data'!A1018)*('Clean Data'!$D$1:$D$1893='Core data'!D1018),'Clean Data'!$E$1:$E$1893,,0)</f>
        <v>0</v>
      </c>
    </row>
    <row r="1019" spans="1:9" hidden="1">
      <c r="A1019">
        <v>11</v>
      </c>
      <c r="B1019" t="s">
        <v>175</v>
      </c>
      <c r="C1019" t="s">
        <v>133</v>
      </c>
      <c r="D1019" t="s">
        <v>48</v>
      </c>
      <c r="E1019" s="69" t="s">
        <v>163</v>
      </c>
      <c r="F1019" s="71" t="s">
        <v>133</v>
      </c>
      <c r="G1019" t="s">
        <v>394</v>
      </c>
      <c r="H1019" t="s">
        <v>261</v>
      </c>
      <c r="I1019" cm="1">
        <f t="array" ref="I1019">_xlfn.XLOOKUP(1,('Clean Data'!$A$1:$A$1893='Core data'!A1019)*('Clean Data'!$D$1:$D$1893='Core data'!D1019),'Clean Data'!$E$1:$E$1893,,0)</f>
        <v>1</v>
      </c>
    </row>
    <row r="1020" spans="1:9" hidden="1">
      <c r="A1020">
        <v>11</v>
      </c>
      <c r="B1020" t="s">
        <v>175</v>
      </c>
      <c r="C1020" t="s">
        <v>133</v>
      </c>
      <c r="D1020" t="s">
        <v>48</v>
      </c>
      <c r="E1020" s="68" t="s">
        <v>164</v>
      </c>
      <c r="F1020" s="70" t="s">
        <v>133</v>
      </c>
      <c r="G1020" t="s">
        <v>395</v>
      </c>
      <c r="H1020" t="s">
        <v>262</v>
      </c>
      <c r="I1020" cm="1">
        <f t="array" ref="I1020">_xlfn.XLOOKUP(1,('Clean Data'!$A$1:$A$1893='Core data'!A1020)*('Clean Data'!$D$1:$D$1893='Core data'!D1020),'Clean Data'!$E$1:$E$1893,,0)</f>
        <v>1</v>
      </c>
    </row>
    <row r="1021" spans="1:9" hidden="1">
      <c r="A1021">
        <v>11</v>
      </c>
      <c r="B1021" t="s">
        <v>175</v>
      </c>
      <c r="C1021" t="s">
        <v>133</v>
      </c>
      <c r="D1021" t="s">
        <v>48</v>
      </c>
      <c r="E1021" s="73" t="s">
        <v>162</v>
      </c>
      <c r="F1021" t="s">
        <v>133</v>
      </c>
      <c r="G1021" t="s">
        <v>133</v>
      </c>
      <c r="H1021" t="s">
        <v>48</v>
      </c>
      <c r="I1021" cm="1">
        <f t="array" ref="I1021">_xlfn.XLOOKUP(1,('Clean Data'!$A$1:$A$1893='Core data'!A1021)*('Clean Data'!$D$1:$D$1893='Core data'!D1021),'Clean Data'!$E$1:$E$1893,,0)</f>
        <v>1</v>
      </c>
    </row>
    <row r="1022" spans="1:9" hidden="1">
      <c r="A1022">
        <v>12</v>
      </c>
      <c r="B1022" t="s">
        <v>176</v>
      </c>
      <c r="C1022" t="s">
        <v>133</v>
      </c>
      <c r="D1022" t="s">
        <v>48</v>
      </c>
      <c r="E1022" s="69" t="s">
        <v>163</v>
      </c>
      <c r="F1022" s="71" t="s">
        <v>133</v>
      </c>
      <c r="G1022" t="s">
        <v>394</v>
      </c>
      <c r="H1022" t="s">
        <v>261</v>
      </c>
      <c r="I1022" cm="1">
        <f t="array" ref="I1022">_xlfn.XLOOKUP(1,('Clean Data'!$A$1:$A$1893='Core data'!A1022)*('Clean Data'!$D$1:$D$1893='Core data'!D1022),'Clean Data'!$E$1:$E$1893,,0)</f>
        <v>0</v>
      </c>
    </row>
    <row r="1023" spans="1:9" hidden="1">
      <c r="A1023">
        <v>12</v>
      </c>
      <c r="B1023" t="s">
        <v>176</v>
      </c>
      <c r="C1023" t="s">
        <v>133</v>
      </c>
      <c r="D1023" t="s">
        <v>48</v>
      </c>
      <c r="E1023" s="68" t="s">
        <v>164</v>
      </c>
      <c r="F1023" s="70" t="s">
        <v>133</v>
      </c>
      <c r="G1023" t="s">
        <v>395</v>
      </c>
      <c r="H1023" t="s">
        <v>262</v>
      </c>
      <c r="I1023" cm="1">
        <f t="array" ref="I1023">_xlfn.XLOOKUP(1,('Clean Data'!$A$1:$A$1893='Core data'!A1023)*('Clean Data'!$D$1:$D$1893='Core data'!D1023),'Clean Data'!$E$1:$E$1893,,0)</f>
        <v>0</v>
      </c>
    </row>
    <row r="1024" spans="1:9" hidden="1">
      <c r="A1024">
        <v>12</v>
      </c>
      <c r="B1024" t="s">
        <v>176</v>
      </c>
      <c r="C1024" t="s">
        <v>133</v>
      </c>
      <c r="D1024" t="s">
        <v>48</v>
      </c>
      <c r="E1024" s="73" t="s">
        <v>162</v>
      </c>
      <c r="F1024" t="s">
        <v>133</v>
      </c>
      <c r="G1024" t="s">
        <v>133</v>
      </c>
      <c r="H1024" t="s">
        <v>48</v>
      </c>
      <c r="I1024" cm="1">
        <f t="array" ref="I1024">_xlfn.XLOOKUP(1,('Clean Data'!$A$1:$A$1893='Core data'!A1024)*('Clean Data'!$D$1:$D$1893='Core data'!D1024),'Clean Data'!$E$1:$E$1893,,0)</f>
        <v>0</v>
      </c>
    </row>
    <row r="1025" spans="1:9" hidden="1">
      <c r="A1025">
        <v>13</v>
      </c>
      <c r="B1025" t="s">
        <v>177</v>
      </c>
      <c r="C1025" t="s">
        <v>133</v>
      </c>
      <c r="D1025" t="s">
        <v>48</v>
      </c>
      <c r="E1025" s="69" t="s">
        <v>163</v>
      </c>
      <c r="F1025" s="71" t="s">
        <v>133</v>
      </c>
      <c r="G1025" t="s">
        <v>394</v>
      </c>
      <c r="H1025" t="s">
        <v>261</v>
      </c>
      <c r="I1025" cm="1">
        <f t="array" ref="I1025">_xlfn.XLOOKUP(1,('Clean Data'!$A$1:$A$1893='Core data'!A1025)*('Clean Data'!$D$1:$D$1893='Core data'!D1025),'Clean Data'!$E$1:$E$1893,,0)</f>
        <v>1</v>
      </c>
    </row>
    <row r="1026" spans="1:9" hidden="1">
      <c r="A1026">
        <v>13</v>
      </c>
      <c r="B1026" t="s">
        <v>177</v>
      </c>
      <c r="C1026" t="s">
        <v>133</v>
      </c>
      <c r="D1026" t="s">
        <v>48</v>
      </c>
      <c r="E1026" s="68" t="s">
        <v>164</v>
      </c>
      <c r="F1026" s="70" t="s">
        <v>133</v>
      </c>
      <c r="G1026" t="s">
        <v>395</v>
      </c>
      <c r="H1026" t="s">
        <v>262</v>
      </c>
      <c r="I1026" cm="1">
        <f t="array" ref="I1026">_xlfn.XLOOKUP(1,('Clean Data'!$A$1:$A$1893='Core data'!A1026)*('Clean Data'!$D$1:$D$1893='Core data'!D1026),'Clean Data'!$E$1:$E$1893,,0)</f>
        <v>1</v>
      </c>
    </row>
    <row r="1027" spans="1:9" hidden="1">
      <c r="A1027">
        <v>13</v>
      </c>
      <c r="B1027" t="s">
        <v>177</v>
      </c>
      <c r="C1027" t="s">
        <v>133</v>
      </c>
      <c r="D1027" t="s">
        <v>48</v>
      </c>
      <c r="E1027" s="73" t="s">
        <v>162</v>
      </c>
      <c r="F1027" t="s">
        <v>133</v>
      </c>
      <c r="G1027" t="s">
        <v>133</v>
      </c>
      <c r="H1027" t="s">
        <v>48</v>
      </c>
      <c r="I1027" cm="1">
        <f t="array" ref="I1027">_xlfn.XLOOKUP(1,('Clean Data'!$A$1:$A$1893='Core data'!A1027)*('Clean Data'!$D$1:$D$1893='Core data'!D1027),'Clean Data'!$E$1:$E$1893,,0)</f>
        <v>1</v>
      </c>
    </row>
    <row r="1028" spans="1:9" hidden="1">
      <c r="A1028">
        <v>14</v>
      </c>
      <c r="B1028" t="s">
        <v>178</v>
      </c>
      <c r="C1028" t="s">
        <v>133</v>
      </c>
      <c r="D1028" t="s">
        <v>48</v>
      </c>
      <c r="E1028" s="69" t="s">
        <v>163</v>
      </c>
      <c r="F1028" s="71" t="s">
        <v>133</v>
      </c>
      <c r="G1028" t="s">
        <v>394</v>
      </c>
      <c r="H1028" t="s">
        <v>261</v>
      </c>
      <c r="I1028" cm="1">
        <f t="array" ref="I1028">_xlfn.XLOOKUP(1,('Clean Data'!$A$1:$A$1893='Core data'!A1028)*('Clean Data'!$D$1:$D$1893='Core data'!D1028),'Clean Data'!$E$1:$E$1893,,0)</f>
        <v>0</v>
      </c>
    </row>
    <row r="1029" spans="1:9" hidden="1">
      <c r="A1029">
        <v>14</v>
      </c>
      <c r="B1029" t="s">
        <v>178</v>
      </c>
      <c r="C1029" t="s">
        <v>133</v>
      </c>
      <c r="D1029" t="s">
        <v>48</v>
      </c>
      <c r="E1029" s="68" t="s">
        <v>164</v>
      </c>
      <c r="F1029" s="70" t="s">
        <v>133</v>
      </c>
      <c r="G1029" t="s">
        <v>395</v>
      </c>
      <c r="H1029" t="s">
        <v>262</v>
      </c>
      <c r="I1029" cm="1">
        <f t="array" ref="I1029">_xlfn.XLOOKUP(1,('Clean Data'!$A$1:$A$1893='Core data'!A1029)*('Clean Data'!$D$1:$D$1893='Core data'!D1029),'Clean Data'!$E$1:$E$1893,,0)</f>
        <v>0</v>
      </c>
    </row>
    <row r="1030" spans="1:9" hidden="1">
      <c r="A1030">
        <v>14</v>
      </c>
      <c r="B1030" t="s">
        <v>178</v>
      </c>
      <c r="C1030" t="s">
        <v>133</v>
      </c>
      <c r="D1030" t="s">
        <v>48</v>
      </c>
      <c r="E1030" s="73" t="s">
        <v>162</v>
      </c>
      <c r="F1030" t="s">
        <v>133</v>
      </c>
      <c r="G1030" t="s">
        <v>133</v>
      </c>
      <c r="H1030" t="s">
        <v>48</v>
      </c>
      <c r="I1030" cm="1">
        <f t="array" ref="I1030">_xlfn.XLOOKUP(1,('Clean Data'!$A$1:$A$1893='Core data'!A1030)*('Clean Data'!$D$1:$D$1893='Core data'!D1030),'Clean Data'!$E$1:$E$1893,,0)</f>
        <v>0</v>
      </c>
    </row>
    <row r="1031" spans="1:9" hidden="1">
      <c r="A1031">
        <v>15</v>
      </c>
      <c r="B1031" t="s">
        <v>179</v>
      </c>
      <c r="C1031" t="s">
        <v>133</v>
      </c>
      <c r="D1031" t="s">
        <v>48</v>
      </c>
      <c r="E1031" s="69" t="s">
        <v>163</v>
      </c>
      <c r="F1031" s="71" t="s">
        <v>133</v>
      </c>
      <c r="G1031" t="s">
        <v>394</v>
      </c>
      <c r="H1031" t="s">
        <v>261</v>
      </c>
      <c r="I1031" cm="1">
        <f t="array" ref="I1031">_xlfn.XLOOKUP(1,('Clean Data'!$A$1:$A$1893='Core data'!A1031)*('Clean Data'!$D$1:$D$1893='Core data'!D1031),'Clean Data'!$E$1:$E$1893,,0)</f>
        <v>0</v>
      </c>
    </row>
    <row r="1032" spans="1:9" hidden="1">
      <c r="A1032">
        <v>15</v>
      </c>
      <c r="B1032" t="s">
        <v>179</v>
      </c>
      <c r="C1032" t="s">
        <v>133</v>
      </c>
      <c r="D1032" t="s">
        <v>48</v>
      </c>
      <c r="E1032" s="68" t="s">
        <v>164</v>
      </c>
      <c r="F1032" s="70" t="s">
        <v>133</v>
      </c>
      <c r="G1032" t="s">
        <v>395</v>
      </c>
      <c r="H1032" t="s">
        <v>262</v>
      </c>
      <c r="I1032" cm="1">
        <f t="array" ref="I1032">_xlfn.XLOOKUP(1,('Clean Data'!$A$1:$A$1893='Core data'!A1032)*('Clean Data'!$D$1:$D$1893='Core data'!D1032),'Clean Data'!$E$1:$E$1893,,0)</f>
        <v>0</v>
      </c>
    </row>
    <row r="1033" spans="1:9" hidden="1">
      <c r="A1033">
        <v>15</v>
      </c>
      <c r="B1033" t="s">
        <v>179</v>
      </c>
      <c r="C1033" t="s">
        <v>133</v>
      </c>
      <c r="D1033" t="s">
        <v>48</v>
      </c>
      <c r="E1033" s="73" t="s">
        <v>162</v>
      </c>
      <c r="F1033" t="s">
        <v>133</v>
      </c>
      <c r="G1033" t="s">
        <v>133</v>
      </c>
      <c r="H1033" t="s">
        <v>48</v>
      </c>
      <c r="I1033" cm="1">
        <f t="array" ref="I1033">_xlfn.XLOOKUP(1,('Clean Data'!$A$1:$A$1893='Core data'!A1033)*('Clean Data'!$D$1:$D$1893='Core data'!D1033),'Clean Data'!$E$1:$E$1893,,0)</f>
        <v>0</v>
      </c>
    </row>
    <row r="1034" spans="1:9" hidden="1">
      <c r="A1034">
        <v>16</v>
      </c>
      <c r="B1034" t="s">
        <v>180</v>
      </c>
      <c r="C1034" t="s">
        <v>133</v>
      </c>
      <c r="D1034" t="s">
        <v>48</v>
      </c>
      <c r="E1034" s="69" t="s">
        <v>163</v>
      </c>
      <c r="F1034" s="71" t="s">
        <v>133</v>
      </c>
      <c r="G1034" t="s">
        <v>394</v>
      </c>
      <c r="H1034" t="s">
        <v>261</v>
      </c>
      <c r="I1034" cm="1">
        <f t="array" ref="I1034">_xlfn.XLOOKUP(1,('Clean Data'!$A$1:$A$1893='Core data'!A1034)*('Clean Data'!$D$1:$D$1893='Core data'!D1034),'Clean Data'!$E$1:$E$1893,,0)</f>
        <v>0</v>
      </c>
    </row>
    <row r="1035" spans="1:9" hidden="1">
      <c r="A1035">
        <v>16</v>
      </c>
      <c r="B1035" t="s">
        <v>180</v>
      </c>
      <c r="C1035" t="s">
        <v>133</v>
      </c>
      <c r="D1035" t="s">
        <v>48</v>
      </c>
      <c r="E1035" s="68" t="s">
        <v>164</v>
      </c>
      <c r="F1035" s="70" t="s">
        <v>133</v>
      </c>
      <c r="G1035" t="s">
        <v>395</v>
      </c>
      <c r="H1035" t="s">
        <v>262</v>
      </c>
      <c r="I1035" cm="1">
        <f t="array" ref="I1035">_xlfn.XLOOKUP(1,('Clean Data'!$A$1:$A$1893='Core data'!A1035)*('Clean Data'!$D$1:$D$1893='Core data'!D1035),'Clean Data'!$E$1:$E$1893,,0)</f>
        <v>0</v>
      </c>
    </row>
    <row r="1036" spans="1:9" hidden="1">
      <c r="A1036">
        <v>16</v>
      </c>
      <c r="B1036" t="s">
        <v>180</v>
      </c>
      <c r="C1036" t="s">
        <v>133</v>
      </c>
      <c r="D1036" t="s">
        <v>48</v>
      </c>
      <c r="E1036" s="73" t="s">
        <v>162</v>
      </c>
      <c r="F1036" t="s">
        <v>133</v>
      </c>
      <c r="G1036" t="s">
        <v>133</v>
      </c>
      <c r="H1036" t="s">
        <v>48</v>
      </c>
      <c r="I1036" cm="1">
        <f t="array" ref="I1036">_xlfn.XLOOKUP(1,('Clean Data'!$A$1:$A$1893='Core data'!A1036)*('Clean Data'!$D$1:$D$1893='Core data'!D1036),'Clean Data'!$E$1:$E$1893,,0)</f>
        <v>0</v>
      </c>
    </row>
    <row r="1037" spans="1:9" hidden="1">
      <c r="A1037">
        <v>16</v>
      </c>
      <c r="B1037" t="s">
        <v>180</v>
      </c>
      <c r="C1037" t="s">
        <v>108</v>
      </c>
      <c r="D1037" t="s">
        <v>55</v>
      </c>
      <c r="E1037" s="73" t="s">
        <v>162</v>
      </c>
      <c r="F1037" s="71" t="s">
        <v>108</v>
      </c>
      <c r="G1037" t="s">
        <v>108</v>
      </c>
      <c r="H1037" t="s">
        <v>55</v>
      </c>
      <c r="I1037" cm="1">
        <f t="array" ref="I1037">_xlfn.XLOOKUP(1,('Clean Data'!$A$1:$A$1893='Core data'!A1037)*('Clean Data'!$D$1:$D$1893='Core data'!D1037),'Clean Data'!$E$1:$E$1893,,0)</f>
        <v>0</v>
      </c>
    </row>
    <row r="1038" spans="1:9" hidden="1">
      <c r="A1038">
        <v>16</v>
      </c>
      <c r="B1038" t="s">
        <v>180</v>
      </c>
      <c r="C1038" t="s">
        <v>108</v>
      </c>
      <c r="D1038" t="s">
        <v>55</v>
      </c>
      <c r="E1038" s="68" t="s">
        <v>164</v>
      </c>
      <c r="F1038" s="71" t="s">
        <v>108</v>
      </c>
      <c r="G1038" t="s">
        <v>352</v>
      </c>
      <c r="H1038" t="s">
        <v>272</v>
      </c>
      <c r="I1038" cm="1">
        <f t="array" ref="I1038">_xlfn.XLOOKUP(1,('Clean Data'!$A$1:$A$1893='Core data'!A1038)*('Clean Data'!$D$1:$D$1893='Core data'!D1038),'Clean Data'!$E$1:$E$1893,,0)</f>
        <v>0</v>
      </c>
    </row>
    <row r="1039" spans="1:9" hidden="1">
      <c r="A1039">
        <v>16</v>
      </c>
      <c r="B1039" t="s">
        <v>180</v>
      </c>
      <c r="C1039" t="s">
        <v>108</v>
      </c>
      <c r="D1039" t="s">
        <v>55</v>
      </c>
      <c r="E1039" s="68" t="s">
        <v>163</v>
      </c>
      <c r="F1039" s="71" t="s">
        <v>108</v>
      </c>
      <c r="G1039" t="s">
        <v>353</v>
      </c>
      <c r="H1039" t="s">
        <v>271</v>
      </c>
      <c r="I1039" cm="1">
        <f t="array" ref="I1039">_xlfn.XLOOKUP(1,('Clean Data'!$A$1:$A$1893='Core data'!A1039)*('Clean Data'!$D$1:$D$1893='Core data'!D1039),'Clean Data'!$E$1:$E$1893,,0)</f>
        <v>0</v>
      </c>
    </row>
    <row r="1040" spans="1:9" hidden="1">
      <c r="A1040">
        <v>1</v>
      </c>
      <c r="B1040" t="s">
        <v>166</v>
      </c>
      <c r="C1040" t="s">
        <v>108</v>
      </c>
      <c r="D1040" t="s">
        <v>55</v>
      </c>
      <c r="E1040" s="73" t="s">
        <v>162</v>
      </c>
      <c r="F1040" s="71" t="s">
        <v>108</v>
      </c>
      <c r="G1040" t="s">
        <v>108</v>
      </c>
      <c r="H1040" t="s">
        <v>55</v>
      </c>
      <c r="I1040" cm="1">
        <f t="array" ref="I1040">_xlfn.XLOOKUP(1,('Clean Data'!$A$1:$A$1893='Core data'!A1040)*('Clean Data'!$D$1:$D$1893='Core data'!D1040),'Clean Data'!$E$1:$E$1893,,0)</f>
        <v>1</v>
      </c>
    </row>
    <row r="1041" spans="1:9" hidden="1">
      <c r="A1041">
        <v>2</v>
      </c>
      <c r="B1041" t="s">
        <v>167</v>
      </c>
      <c r="C1041" t="s">
        <v>108</v>
      </c>
      <c r="D1041" t="s">
        <v>55</v>
      </c>
      <c r="E1041" s="73" t="s">
        <v>162</v>
      </c>
      <c r="F1041" s="71" t="s">
        <v>108</v>
      </c>
      <c r="G1041" t="s">
        <v>108</v>
      </c>
      <c r="H1041" t="s">
        <v>55</v>
      </c>
      <c r="I1041" cm="1">
        <f t="array" ref="I1041">_xlfn.XLOOKUP(1,('Clean Data'!$A$1:$A$1893='Core data'!A1041)*('Clean Data'!$D$1:$D$1893='Core data'!D1041),'Clean Data'!$E$1:$E$1893,,0)</f>
        <v>0</v>
      </c>
    </row>
    <row r="1042" spans="1:9" hidden="1">
      <c r="A1042">
        <v>4</v>
      </c>
      <c r="B1042" t="s">
        <v>444</v>
      </c>
      <c r="C1042" t="s">
        <v>108</v>
      </c>
      <c r="D1042" t="s">
        <v>55</v>
      </c>
      <c r="E1042" s="73" t="s">
        <v>162</v>
      </c>
      <c r="F1042" s="71" t="s">
        <v>108</v>
      </c>
      <c r="G1042" t="s">
        <v>108</v>
      </c>
      <c r="H1042" t="s">
        <v>55</v>
      </c>
      <c r="I1042" cm="1">
        <f t="array" ref="I1042">_xlfn.XLOOKUP(1,('Clean Data'!$A$1:$A$1893='Core data'!A1042)*('Clean Data'!$D$1:$D$1893='Core data'!D1042),'Clean Data'!$E$1:$E$1893,,0)</f>
        <v>1</v>
      </c>
    </row>
    <row r="1043" spans="1:9" hidden="1">
      <c r="A1043">
        <v>5</v>
      </c>
      <c r="B1043" t="s">
        <v>169</v>
      </c>
      <c r="C1043" t="s">
        <v>108</v>
      </c>
      <c r="D1043" t="s">
        <v>55</v>
      </c>
      <c r="E1043" s="73" t="s">
        <v>162</v>
      </c>
      <c r="F1043" s="71" t="s">
        <v>108</v>
      </c>
      <c r="G1043" t="s">
        <v>108</v>
      </c>
      <c r="H1043" t="s">
        <v>55</v>
      </c>
      <c r="I1043" cm="1">
        <f t="array" ref="I1043">_xlfn.XLOOKUP(1,('Clean Data'!$A$1:$A$1893='Core data'!A1043)*('Clean Data'!$D$1:$D$1893='Core data'!D1043),'Clean Data'!$E$1:$E$1893,,0)</f>
        <v>1</v>
      </c>
    </row>
    <row r="1044" spans="1:9" hidden="1">
      <c r="A1044">
        <v>6</v>
      </c>
      <c r="B1044" t="s">
        <v>170</v>
      </c>
      <c r="C1044" t="s">
        <v>108</v>
      </c>
      <c r="D1044" t="s">
        <v>55</v>
      </c>
      <c r="E1044" s="73" t="s">
        <v>162</v>
      </c>
      <c r="F1044" s="71" t="s">
        <v>108</v>
      </c>
      <c r="G1044" t="s">
        <v>108</v>
      </c>
      <c r="H1044" t="s">
        <v>55</v>
      </c>
      <c r="I1044" cm="1">
        <f t="array" ref="I1044">_xlfn.XLOOKUP(1,('Clean Data'!$A$1:$A$1893='Core data'!A1044)*('Clean Data'!$D$1:$D$1893='Core data'!D1044),'Clean Data'!$E$1:$E$1893,,0)</f>
        <v>1</v>
      </c>
    </row>
    <row r="1045" spans="1:9" hidden="1">
      <c r="A1045">
        <v>7</v>
      </c>
      <c r="B1045" t="s">
        <v>171</v>
      </c>
      <c r="C1045" t="s">
        <v>108</v>
      </c>
      <c r="D1045" t="s">
        <v>55</v>
      </c>
      <c r="E1045" s="73" t="s">
        <v>162</v>
      </c>
      <c r="F1045" s="71" t="s">
        <v>108</v>
      </c>
      <c r="G1045" t="s">
        <v>108</v>
      </c>
      <c r="H1045" t="s">
        <v>55</v>
      </c>
      <c r="I1045" cm="1">
        <f t="array" ref="I1045">_xlfn.XLOOKUP(1,('Clean Data'!$A$1:$A$1893='Core data'!A1045)*('Clean Data'!$D$1:$D$1893='Core data'!D1045),'Clean Data'!$E$1:$E$1893,,0)</f>
        <v>0</v>
      </c>
    </row>
    <row r="1046" spans="1:9" hidden="1">
      <c r="A1046">
        <v>8</v>
      </c>
      <c r="B1046" t="s">
        <v>172</v>
      </c>
      <c r="C1046" t="s">
        <v>108</v>
      </c>
      <c r="D1046" t="s">
        <v>55</v>
      </c>
      <c r="E1046" s="73" t="s">
        <v>162</v>
      </c>
      <c r="F1046" s="71" t="s">
        <v>108</v>
      </c>
      <c r="G1046" t="s">
        <v>108</v>
      </c>
      <c r="H1046" t="s">
        <v>55</v>
      </c>
      <c r="I1046" cm="1">
        <f t="array" ref="I1046">_xlfn.XLOOKUP(1,('Clean Data'!$A$1:$A$1893='Core data'!A1046)*('Clean Data'!$D$1:$D$1893='Core data'!D1046),'Clean Data'!$E$1:$E$1893,,0)</f>
        <v>1</v>
      </c>
    </row>
    <row r="1047" spans="1:9" hidden="1">
      <c r="A1047">
        <v>9</v>
      </c>
      <c r="B1047" t="s">
        <v>173</v>
      </c>
      <c r="C1047" t="s">
        <v>108</v>
      </c>
      <c r="D1047" t="s">
        <v>55</v>
      </c>
      <c r="E1047" s="73" t="s">
        <v>162</v>
      </c>
      <c r="F1047" s="71" t="s">
        <v>108</v>
      </c>
      <c r="G1047" t="s">
        <v>108</v>
      </c>
      <c r="H1047" t="s">
        <v>55</v>
      </c>
      <c r="I1047" cm="1">
        <f t="array" ref="I1047">_xlfn.XLOOKUP(1,('Clean Data'!$A$1:$A$1893='Core data'!A1047)*('Clean Data'!$D$1:$D$1893='Core data'!D1047),'Clean Data'!$E$1:$E$1893,,0)</f>
        <v>1</v>
      </c>
    </row>
    <row r="1048" spans="1:9" hidden="1">
      <c r="A1048">
        <v>10</v>
      </c>
      <c r="B1048" t="s">
        <v>174</v>
      </c>
      <c r="C1048" t="s">
        <v>108</v>
      </c>
      <c r="D1048" t="s">
        <v>55</v>
      </c>
      <c r="E1048" s="73" t="s">
        <v>162</v>
      </c>
      <c r="F1048" s="71" t="s">
        <v>108</v>
      </c>
      <c r="G1048" t="s">
        <v>108</v>
      </c>
      <c r="H1048" t="s">
        <v>55</v>
      </c>
      <c r="I1048" cm="1">
        <f t="array" ref="I1048">_xlfn.XLOOKUP(1,('Clean Data'!$A$1:$A$1893='Core data'!A1048)*('Clean Data'!$D$1:$D$1893='Core data'!D1048),'Clean Data'!$E$1:$E$1893,,0)</f>
        <v>1</v>
      </c>
    </row>
    <row r="1049" spans="1:9" hidden="1">
      <c r="A1049">
        <v>11</v>
      </c>
      <c r="B1049" t="s">
        <v>175</v>
      </c>
      <c r="C1049" t="s">
        <v>108</v>
      </c>
      <c r="D1049" t="s">
        <v>55</v>
      </c>
      <c r="E1049" s="73" t="s">
        <v>162</v>
      </c>
      <c r="F1049" s="71" t="s">
        <v>108</v>
      </c>
      <c r="G1049" t="s">
        <v>108</v>
      </c>
      <c r="H1049" t="s">
        <v>55</v>
      </c>
      <c r="I1049" cm="1">
        <f t="array" ref="I1049">_xlfn.XLOOKUP(1,('Clean Data'!$A$1:$A$1893='Core data'!A1049)*('Clean Data'!$D$1:$D$1893='Core data'!D1049),'Clean Data'!$E$1:$E$1893,,0)</f>
        <v>1</v>
      </c>
    </row>
    <row r="1050" spans="1:9" hidden="1">
      <c r="A1050">
        <v>12</v>
      </c>
      <c r="B1050" t="s">
        <v>176</v>
      </c>
      <c r="C1050" t="s">
        <v>108</v>
      </c>
      <c r="D1050" t="s">
        <v>55</v>
      </c>
      <c r="E1050" s="73" t="s">
        <v>162</v>
      </c>
      <c r="F1050" s="71" t="s">
        <v>108</v>
      </c>
      <c r="G1050" t="s">
        <v>108</v>
      </c>
      <c r="H1050" t="s">
        <v>55</v>
      </c>
      <c r="I1050" cm="1">
        <f t="array" ref="I1050">_xlfn.XLOOKUP(1,('Clean Data'!$A$1:$A$1893='Core data'!A1050)*('Clean Data'!$D$1:$D$1893='Core data'!D1050),'Clean Data'!$E$1:$E$1893,,0)</f>
        <v>0</v>
      </c>
    </row>
    <row r="1051" spans="1:9" hidden="1">
      <c r="A1051">
        <v>13</v>
      </c>
      <c r="B1051" t="s">
        <v>177</v>
      </c>
      <c r="C1051" t="s">
        <v>108</v>
      </c>
      <c r="D1051" t="s">
        <v>55</v>
      </c>
      <c r="E1051" s="73" t="s">
        <v>162</v>
      </c>
      <c r="F1051" s="71" t="s">
        <v>108</v>
      </c>
      <c r="G1051" t="s">
        <v>108</v>
      </c>
      <c r="H1051" t="s">
        <v>55</v>
      </c>
      <c r="I1051" cm="1">
        <f t="array" ref="I1051">_xlfn.XLOOKUP(1,('Clean Data'!$A$1:$A$1893='Core data'!A1051)*('Clean Data'!$D$1:$D$1893='Core data'!D1051),'Clean Data'!$E$1:$E$1893,,0)</f>
        <v>1</v>
      </c>
    </row>
    <row r="1052" spans="1:9" hidden="1">
      <c r="A1052">
        <v>14</v>
      </c>
      <c r="B1052" t="s">
        <v>178</v>
      </c>
      <c r="C1052" t="s">
        <v>108</v>
      </c>
      <c r="D1052" t="s">
        <v>55</v>
      </c>
      <c r="E1052" s="73" t="s">
        <v>162</v>
      </c>
      <c r="F1052" s="71" t="s">
        <v>108</v>
      </c>
      <c r="G1052" t="s">
        <v>108</v>
      </c>
      <c r="H1052" t="s">
        <v>55</v>
      </c>
      <c r="I1052" cm="1">
        <f t="array" ref="I1052">_xlfn.XLOOKUP(1,('Clean Data'!$A$1:$A$1893='Core data'!A1052)*('Clean Data'!$D$1:$D$1893='Core data'!D1052),'Clean Data'!$E$1:$E$1893,,0)</f>
        <v>1</v>
      </c>
    </row>
    <row r="1053" spans="1:9" hidden="1">
      <c r="A1053">
        <v>15</v>
      </c>
      <c r="B1053" t="s">
        <v>179</v>
      </c>
      <c r="C1053" t="s">
        <v>108</v>
      </c>
      <c r="D1053" t="s">
        <v>55</v>
      </c>
      <c r="E1053" s="73" t="s">
        <v>162</v>
      </c>
      <c r="F1053" s="71" t="s">
        <v>108</v>
      </c>
      <c r="G1053" t="s">
        <v>108</v>
      </c>
      <c r="H1053" t="s">
        <v>55</v>
      </c>
      <c r="I1053" cm="1">
        <f t="array" ref="I1053">_xlfn.XLOOKUP(1,('Clean Data'!$A$1:$A$1893='Core data'!A1053)*('Clean Data'!$D$1:$D$1893='Core data'!D1053),'Clean Data'!$E$1:$E$1893,,0)</f>
        <v>1</v>
      </c>
    </row>
    <row r="1054" spans="1:9" hidden="1">
      <c r="A1054">
        <v>1</v>
      </c>
      <c r="B1054" t="s">
        <v>166</v>
      </c>
      <c r="C1054" t="s">
        <v>108</v>
      </c>
      <c r="D1054" t="s">
        <v>55</v>
      </c>
      <c r="E1054" s="68" t="s">
        <v>164</v>
      </c>
      <c r="F1054" s="71" t="s">
        <v>108</v>
      </c>
      <c r="G1054" t="s">
        <v>352</v>
      </c>
      <c r="H1054" t="s">
        <v>272</v>
      </c>
      <c r="I1054" cm="1">
        <f t="array" ref="I1054">_xlfn.XLOOKUP(1,('Clean Data'!$A$1:$A$1893='Core data'!A1054)*('Clean Data'!$D$1:$D$1893='Core data'!D1054),'Clean Data'!$E$1:$E$1893,,0)</f>
        <v>1</v>
      </c>
    </row>
    <row r="1055" spans="1:9" hidden="1">
      <c r="A1055">
        <v>2</v>
      </c>
      <c r="B1055" t="s">
        <v>167</v>
      </c>
      <c r="C1055" t="s">
        <v>108</v>
      </c>
      <c r="D1055" t="s">
        <v>55</v>
      </c>
      <c r="E1055" s="68" t="s">
        <v>164</v>
      </c>
      <c r="F1055" s="71" t="s">
        <v>108</v>
      </c>
      <c r="G1055" t="s">
        <v>352</v>
      </c>
      <c r="H1055" t="s">
        <v>272</v>
      </c>
      <c r="I1055" cm="1">
        <f t="array" ref="I1055">_xlfn.XLOOKUP(1,('Clean Data'!$A$1:$A$1893='Core data'!A1055)*('Clean Data'!$D$1:$D$1893='Core data'!D1055),'Clean Data'!$E$1:$E$1893,,0)</f>
        <v>0</v>
      </c>
    </row>
    <row r="1056" spans="1:9" hidden="1">
      <c r="A1056">
        <v>4</v>
      </c>
      <c r="B1056" t="s">
        <v>444</v>
      </c>
      <c r="C1056" t="s">
        <v>108</v>
      </c>
      <c r="D1056" t="s">
        <v>55</v>
      </c>
      <c r="E1056" s="68" t="s">
        <v>164</v>
      </c>
      <c r="F1056" s="71" t="s">
        <v>108</v>
      </c>
      <c r="G1056" t="s">
        <v>352</v>
      </c>
      <c r="H1056" t="s">
        <v>272</v>
      </c>
      <c r="I1056" cm="1">
        <f t="array" ref="I1056">_xlfn.XLOOKUP(1,('Clean Data'!$A$1:$A$1893='Core data'!A1056)*('Clean Data'!$D$1:$D$1893='Core data'!D1056),'Clean Data'!$E$1:$E$1893,,0)</f>
        <v>1</v>
      </c>
    </row>
    <row r="1057" spans="1:9" hidden="1">
      <c r="A1057">
        <v>5</v>
      </c>
      <c r="B1057" t="s">
        <v>169</v>
      </c>
      <c r="C1057" t="s">
        <v>108</v>
      </c>
      <c r="D1057" t="s">
        <v>55</v>
      </c>
      <c r="E1057" s="68" t="s">
        <v>164</v>
      </c>
      <c r="F1057" s="71" t="s">
        <v>108</v>
      </c>
      <c r="G1057" t="s">
        <v>352</v>
      </c>
      <c r="H1057" t="s">
        <v>272</v>
      </c>
      <c r="I1057" cm="1">
        <f t="array" ref="I1057">_xlfn.XLOOKUP(1,('Clean Data'!$A$1:$A$1893='Core data'!A1057)*('Clean Data'!$D$1:$D$1893='Core data'!D1057),'Clean Data'!$E$1:$E$1893,,0)</f>
        <v>1</v>
      </c>
    </row>
    <row r="1058" spans="1:9" hidden="1">
      <c r="A1058">
        <v>6</v>
      </c>
      <c r="B1058" t="s">
        <v>170</v>
      </c>
      <c r="C1058" t="s">
        <v>108</v>
      </c>
      <c r="D1058" t="s">
        <v>55</v>
      </c>
      <c r="E1058" s="68" t="s">
        <v>164</v>
      </c>
      <c r="F1058" s="71" t="s">
        <v>108</v>
      </c>
      <c r="G1058" t="s">
        <v>352</v>
      </c>
      <c r="H1058" t="s">
        <v>272</v>
      </c>
      <c r="I1058" cm="1">
        <f t="array" ref="I1058">_xlfn.XLOOKUP(1,('Clean Data'!$A$1:$A$1893='Core data'!A1058)*('Clean Data'!$D$1:$D$1893='Core data'!D1058),'Clean Data'!$E$1:$E$1893,,0)</f>
        <v>1</v>
      </c>
    </row>
    <row r="1059" spans="1:9" hidden="1">
      <c r="A1059">
        <v>7</v>
      </c>
      <c r="B1059" t="s">
        <v>171</v>
      </c>
      <c r="C1059" t="s">
        <v>108</v>
      </c>
      <c r="D1059" t="s">
        <v>55</v>
      </c>
      <c r="E1059" s="68" t="s">
        <v>164</v>
      </c>
      <c r="F1059" s="71" t="s">
        <v>108</v>
      </c>
      <c r="G1059" t="s">
        <v>352</v>
      </c>
      <c r="H1059" t="s">
        <v>272</v>
      </c>
      <c r="I1059" cm="1">
        <f t="array" ref="I1059">_xlfn.XLOOKUP(1,('Clean Data'!$A$1:$A$1893='Core data'!A1059)*('Clean Data'!$D$1:$D$1893='Core data'!D1059),'Clean Data'!$E$1:$E$1893,,0)</f>
        <v>0</v>
      </c>
    </row>
    <row r="1060" spans="1:9" hidden="1">
      <c r="A1060">
        <v>8</v>
      </c>
      <c r="B1060" t="s">
        <v>172</v>
      </c>
      <c r="C1060" t="s">
        <v>108</v>
      </c>
      <c r="D1060" t="s">
        <v>55</v>
      </c>
      <c r="E1060" s="68" t="s">
        <v>164</v>
      </c>
      <c r="F1060" s="71" t="s">
        <v>108</v>
      </c>
      <c r="G1060" t="s">
        <v>352</v>
      </c>
      <c r="H1060" t="s">
        <v>272</v>
      </c>
      <c r="I1060" cm="1">
        <f t="array" ref="I1060">_xlfn.XLOOKUP(1,('Clean Data'!$A$1:$A$1893='Core data'!A1060)*('Clean Data'!$D$1:$D$1893='Core data'!D1060),'Clean Data'!$E$1:$E$1893,,0)</f>
        <v>1</v>
      </c>
    </row>
    <row r="1061" spans="1:9" hidden="1">
      <c r="A1061">
        <v>9</v>
      </c>
      <c r="B1061" t="s">
        <v>173</v>
      </c>
      <c r="C1061" t="s">
        <v>108</v>
      </c>
      <c r="D1061" t="s">
        <v>55</v>
      </c>
      <c r="E1061" s="68" t="s">
        <v>164</v>
      </c>
      <c r="F1061" s="71" t="s">
        <v>108</v>
      </c>
      <c r="G1061" t="s">
        <v>352</v>
      </c>
      <c r="H1061" t="s">
        <v>272</v>
      </c>
      <c r="I1061" cm="1">
        <f t="array" ref="I1061">_xlfn.XLOOKUP(1,('Clean Data'!$A$1:$A$1893='Core data'!A1061)*('Clean Data'!$D$1:$D$1893='Core data'!D1061),'Clean Data'!$E$1:$E$1893,,0)</f>
        <v>1</v>
      </c>
    </row>
    <row r="1062" spans="1:9" hidden="1">
      <c r="A1062">
        <v>10</v>
      </c>
      <c r="B1062" t="s">
        <v>174</v>
      </c>
      <c r="C1062" t="s">
        <v>108</v>
      </c>
      <c r="D1062" t="s">
        <v>55</v>
      </c>
      <c r="E1062" s="68" t="s">
        <v>164</v>
      </c>
      <c r="F1062" s="71" t="s">
        <v>108</v>
      </c>
      <c r="G1062" t="s">
        <v>352</v>
      </c>
      <c r="H1062" t="s">
        <v>272</v>
      </c>
      <c r="I1062" cm="1">
        <f t="array" ref="I1062">_xlfn.XLOOKUP(1,('Clean Data'!$A$1:$A$1893='Core data'!A1062)*('Clean Data'!$D$1:$D$1893='Core data'!D1062),'Clean Data'!$E$1:$E$1893,,0)</f>
        <v>1</v>
      </c>
    </row>
    <row r="1063" spans="1:9" hidden="1">
      <c r="A1063">
        <v>11</v>
      </c>
      <c r="B1063" t="s">
        <v>175</v>
      </c>
      <c r="C1063" t="s">
        <v>108</v>
      </c>
      <c r="D1063" t="s">
        <v>55</v>
      </c>
      <c r="E1063" s="68" t="s">
        <v>164</v>
      </c>
      <c r="F1063" s="71" t="s">
        <v>108</v>
      </c>
      <c r="G1063" t="s">
        <v>352</v>
      </c>
      <c r="H1063" t="s">
        <v>272</v>
      </c>
      <c r="I1063" cm="1">
        <f t="array" ref="I1063">_xlfn.XLOOKUP(1,('Clean Data'!$A$1:$A$1893='Core data'!A1063)*('Clean Data'!$D$1:$D$1893='Core data'!D1063),'Clean Data'!$E$1:$E$1893,,0)</f>
        <v>1</v>
      </c>
    </row>
    <row r="1064" spans="1:9" hidden="1">
      <c r="A1064">
        <v>12</v>
      </c>
      <c r="B1064" t="s">
        <v>176</v>
      </c>
      <c r="C1064" t="s">
        <v>108</v>
      </c>
      <c r="D1064" t="s">
        <v>55</v>
      </c>
      <c r="E1064" s="68" t="s">
        <v>164</v>
      </c>
      <c r="F1064" s="71" t="s">
        <v>108</v>
      </c>
      <c r="G1064" t="s">
        <v>352</v>
      </c>
      <c r="H1064" t="s">
        <v>272</v>
      </c>
      <c r="I1064" cm="1">
        <f t="array" ref="I1064">_xlfn.XLOOKUP(1,('Clean Data'!$A$1:$A$1893='Core data'!A1064)*('Clean Data'!$D$1:$D$1893='Core data'!D1064),'Clean Data'!$E$1:$E$1893,,0)</f>
        <v>0</v>
      </c>
    </row>
    <row r="1065" spans="1:9" hidden="1">
      <c r="A1065">
        <v>13</v>
      </c>
      <c r="B1065" t="s">
        <v>177</v>
      </c>
      <c r="C1065" t="s">
        <v>108</v>
      </c>
      <c r="D1065" t="s">
        <v>55</v>
      </c>
      <c r="E1065" s="68" t="s">
        <v>164</v>
      </c>
      <c r="F1065" s="71" t="s">
        <v>108</v>
      </c>
      <c r="G1065" t="s">
        <v>352</v>
      </c>
      <c r="H1065" t="s">
        <v>272</v>
      </c>
      <c r="I1065" cm="1">
        <f t="array" ref="I1065">_xlfn.XLOOKUP(1,('Clean Data'!$A$1:$A$1893='Core data'!A1065)*('Clean Data'!$D$1:$D$1893='Core data'!D1065),'Clean Data'!$E$1:$E$1893,,0)</f>
        <v>1</v>
      </c>
    </row>
    <row r="1066" spans="1:9" hidden="1">
      <c r="A1066">
        <v>14</v>
      </c>
      <c r="B1066" t="s">
        <v>178</v>
      </c>
      <c r="C1066" t="s">
        <v>108</v>
      </c>
      <c r="D1066" t="s">
        <v>55</v>
      </c>
      <c r="E1066" s="68" t="s">
        <v>164</v>
      </c>
      <c r="F1066" s="71" t="s">
        <v>108</v>
      </c>
      <c r="G1066" t="s">
        <v>352</v>
      </c>
      <c r="H1066" t="s">
        <v>272</v>
      </c>
      <c r="I1066" cm="1">
        <f t="array" ref="I1066">_xlfn.XLOOKUP(1,('Clean Data'!$A$1:$A$1893='Core data'!A1066)*('Clean Data'!$D$1:$D$1893='Core data'!D1066),'Clean Data'!$E$1:$E$1893,,0)</f>
        <v>1</v>
      </c>
    </row>
    <row r="1067" spans="1:9" hidden="1">
      <c r="A1067">
        <v>15</v>
      </c>
      <c r="B1067" t="s">
        <v>179</v>
      </c>
      <c r="C1067" t="s">
        <v>108</v>
      </c>
      <c r="D1067" t="s">
        <v>55</v>
      </c>
      <c r="E1067" s="68" t="s">
        <v>164</v>
      </c>
      <c r="F1067" s="71" t="s">
        <v>108</v>
      </c>
      <c r="G1067" t="s">
        <v>352</v>
      </c>
      <c r="H1067" t="s">
        <v>272</v>
      </c>
      <c r="I1067" cm="1">
        <f t="array" ref="I1067">_xlfn.XLOOKUP(1,('Clean Data'!$A$1:$A$1893='Core data'!A1067)*('Clean Data'!$D$1:$D$1893='Core data'!D1067),'Clean Data'!$E$1:$E$1893,,0)</f>
        <v>1</v>
      </c>
    </row>
    <row r="1068" spans="1:9" hidden="1">
      <c r="A1068">
        <v>1</v>
      </c>
      <c r="B1068" t="s">
        <v>166</v>
      </c>
      <c r="C1068" t="s">
        <v>108</v>
      </c>
      <c r="D1068" t="s">
        <v>55</v>
      </c>
      <c r="E1068" s="68" t="s">
        <v>163</v>
      </c>
      <c r="F1068" s="71" t="s">
        <v>108</v>
      </c>
      <c r="G1068" t="s">
        <v>353</v>
      </c>
      <c r="H1068" t="s">
        <v>271</v>
      </c>
      <c r="I1068" cm="1">
        <f t="array" ref="I1068">_xlfn.XLOOKUP(1,('Clean Data'!$A$1:$A$1893='Core data'!A1068)*('Clean Data'!$D$1:$D$1893='Core data'!D1068),'Clean Data'!$E$1:$E$1893,,0)</f>
        <v>1</v>
      </c>
    </row>
    <row r="1069" spans="1:9" hidden="1">
      <c r="A1069">
        <v>2</v>
      </c>
      <c r="B1069" t="s">
        <v>167</v>
      </c>
      <c r="C1069" t="s">
        <v>108</v>
      </c>
      <c r="D1069" t="s">
        <v>55</v>
      </c>
      <c r="E1069" s="68" t="s">
        <v>163</v>
      </c>
      <c r="F1069" s="71" t="s">
        <v>108</v>
      </c>
      <c r="G1069" t="s">
        <v>353</v>
      </c>
      <c r="H1069" t="s">
        <v>271</v>
      </c>
      <c r="I1069" cm="1">
        <f t="array" ref="I1069">_xlfn.XLOOKUP(1,('Clean Data'!$A$1:$A$1893='Core data'!A1069)*('Clean Data'!$D$1:$D$1893='Core data'!D1069),'Clean Data'!$E$1:$E$1893,,0)</f>
        <v>0</v>
      </c>
    </row>
    <row r="1070" spans="1:9" hidden="1">
      <c r="A1070">
        <v>4</v>
      </c>
      <c r="B1070" t="s">
        <v>444</v>
      </c>
      <c r="C1070" t="s">
        <v>108</v>
      </c>
      <c r="D1070" t="s">
        <v>55</v>
      </c>
      <c r="E1070" s="68" t="s">
        <v>163</v>
      </c>
      <c r="F1070" s="71" t="s">
        <v>108</v>
      </c>
      <c r="G1070" t="s">
        <v>353</v>
      </c>
      <c r="H1070" t="s">
        <v>271</v>
      </c>
      <c r="I1070" cm="1">
        <f t="array" ref="I1070">_xlfn.XLOOKUP(1,('Clean Data'!$A$1:$A$1893='Core data'!A1070)*('Clean Data'!$D$1:$D$1893='Core data'!D1070),'Clean Data'!$E$1:$E$1893,,0)</f>
        <v>1</v>
      </c>
    </row>
    <row r="1071" spans="1:9" hidden="1">
      <c r="A1071">
        <v>5</v>
      </c>
      <c r="B1071" t="s">
        <v>169</v>
      </c>
      <c r="C1071" t="s">
        <v>108</v>
      </c>
      <c r="D1071" t="s">
        <v>55</v>
      </c>
      <c r="E1071" s="68" t="s">
        <v>163</v>
      </c>
      <c r="F1071" s="71" t="s">
        <v>108</v>
      </c>
      <c r="G1071" t="s">
        <v>353</v>
      </c>
      <c r="H1071" t="s">
        <v>271</v>
      </c>
      <c r="I1071" cm="1">
        <f t="array" ref="I1071">_xlfn.XLOOKUP(1,('Clean Data'!$A$1:$A$1893='Core data'!A1071)*('Clean Data'!$D$1:$D$1893='Core data'!D1071),'Clean Data'!$E$1:$E$1893,,0)</f>
        <v>1</v>
      </c>
    </row>
    <row r="1072" spans="1:9" hidden="1">
      <c r="A1072">
        <v>6</v>
      </c>
      <c r="B1072" t="s">
        <v>170</v>
      </c>
      <c r="C1072" t="s">
        <v>108</v>
      </c>
      <c r="D1072" t="s">
        <v>55</v>
      </c>
      <c r="E1072" s="68" t="s">
        <v>163</v>
      </c>
      <c r="F1072" s="71" t="s">
        <v>108</v>
      </c>
      <c r="G1072" t="s">
        <v>353</v>
      </c>
      <c r="H1072" t="s">
        <v>271</v>
      </c>
      <c r="I1072" cm="1">
        <f t="array" ref="I1072">_xlfn.XLOOKUP(1,('Clean Data'!$A$1:$A$1893='Core data'!A1072)*('Clean Data'!$D$1:$D$1893='Core data'!D1072),'Clean Data'!$E$1:$E$1893,,0)</f>
        <v>1</v>
      </c>
    </row>
    <row r="1073" spans="1:9" hidden="1">
      <c r="A1073">
        <v>7</v>
      </c>
      <c r="B1073" t="s">
        <v>171</v>
      </c>
      <c r="C1073" t="s">
        <v>108</v>
      </c>
      <c r="D1073" t="s">
        <v>55</v>
      </c>
      <c r="E1073" s="68" t="s">
        <v>163</v>
      </c>
      <c r="F1073" s="71" t="s">
        <v>108</v>
      </c>
      <c r="G1073" t="s">
        <v>353</v>
      </c>
      <c r="H1073" t="s">
        <v>271</v>
      </c>
      <c r="I1073" cm="1">
        <f t="array" ref="I1073">_xlfn.XLOOKUP(1,('Clean Data'!$A$1:$A$1893='Core data'!A1073)*('Clean Data'!$D$1:$D$1893='Core data'!D1073),'Clean Data'!$E$1:$E$1893,,0)</f>
        <v>0</v>
      </c>
    </row>
    <row r="1074" spans="1:9" hidden="1">
      <c r="A1074">
        <v>8</v>
      </c>
      <c r="B1074" t="s">
        <v>172</v>
      </c>
      <c r="C1074" t="s">
        <v>108</v>
      </c>
      <c r="D1074" t="s">
        <v>55</v>
      </c>
      <c r="E1074" s="68" t="s">
        <v>163</v>
      </c>
      <c r="F1074" s="71" t="s">
        <v>108</v>
      </c>
      <c r="G1074" t="s">
        <v>353</v>
      </c>
      <c r="H1074" t="s">
        <v>271</v>
      </c>
      <c r="I1074" cm="1">
        <f t="array" ref="I1074">_xlfn.XLOOKUP(1,('Clean Data'!$A$1:$A$1893='Core data'!A1074)*('Clean Data'!$D$1:$D$1893='Core data'!D1074),'Clean Data'!$E$1:$E$1893,,0)</f>
        <v>1</v>
      </c>
    </row>
    <row r="1075" spans="1:9" hidden="1">
      <c r="A1075">
        <v>9</v>
      </c>
      <c r="B1075" t="s">
        <v>173</v>
      </c>
      <c r="C1075" t="s">
        <v>108</v>
      </c>
      <c r="D1075" t="s">
        <v>55</v>
      </c>
      <c r="E1075" s="68" t="s">
        <v>163</v>
      </c>
      <c r="F1075" s="71" t="s">
        <v>108</v>
      </c>
      <c r="G1075" t="s">
        <v>353</v>
      </c>
      <c r="H1075" t="s">
        <v>271</v>
      </c>
      <c r="I1075" cm="1">
        <f t="array" ref="I1075">_xlfn.XLOOKUP(1,('Clean Data'!$A$1:$A$1893='Core data'!A1075)*('Clean Data'!$D$1:$D$1893='Core data'!D1075),'Clean Data'!$E$1:$E$1893,,0)</f>
        <v>1</v>
      </c>
    </row>
    <row r="1076" spans="1:9" hidden="1">
      <c r="A1076">
        <v>10</v>
      </c>
      <c r="B1076" t="s">
        <v>174</v>
      </c>
      <c r="C1076" t="s">
        <v>108</v>
      </c>
      <c r="D1076" t="s">
        <v>55</v>
      </c>
      <c r="E1076" s="68" t="s">
        <v>163</v>
      </c>
      <c r="F1076" s="71" t="s">
        <v>108</v>
      </c>
      <c r="G1076" t="s">
        <v>353</v>
      </c>
      <c r="H1076" t="s">
        <v>271</v>
      </c>
      <c r="I1076" cm="1">
        <f t="array" ref="I1076">_xlfn.XLOOKUP(1,('Clean Data'!$A$1:$A$1893='Core data'!A1076)*('Clean Data'!$D$1:$D$1893='Core data'!D1076),'Clean Data'!$E$1:$E$1893,,0)</f>
        <v>1</v>
      </c>
    </row>
    <row r="1077" spans="1:9" hidden="1">
      <c r="A1077">
        <v>11</v>
      </c>
      <c r="B1077" t="s">
        <v>175</v>
      </c>
      <c r="C1077" t="s">
        <v>108</v>
      </c>
      <c r="D1077" t="s">
        <v>55</v>
      </c>
      <c r="E1077" s="68" t="s">
        <v>163</v>
      </c>
      <c r="F1077" s="71" t="s">
        <v>108</v>
      </c>
      <c r="G1077" t="s">
        <v>353</v>
      </c>
      <c r="H1077" t="s">
        <v>271</v>
      </c>
      <c r="I1077" cm="1">
        <f t="array" ref="I1077">_xlfn.XLOOKUP(1,('Clean Data'!$A$1:$A$1893='Core data'!A1077)*('Clean Data'!$D$1:$D$1893='Core data'!D1077),'Clean Data'!$E$1:$E$1893,,0)</f>
        <v>1</v>
      </c>
    </row>
    <row r="1078" spans="1:9" hidden="1">
      <c r="A1078">
        <v>12</v>
      </c>
      <c r="B1078" t="s">
        <v>176</v>
      </c>
      <c r="C1078" t="s">
        <v>108</v>
      </c>
      <c r="D1078" t="s">
        <v>55</v>
      </c>
      <c r="E1078" s="68" t="s">
        <v>163</v>
      </c>
      <c r="F1078" s="71" t="s">
        <v>108</v>
      </c>
      <c r="G1078" t="s">
        <v>353</v>
      </c>
      <c r="H1078" t="s">
        <v>271</v>
      </c>
      <c r="I1078" cm="1">
        <f t="array" ref="I1078">_xlfn.XLOOKUP(1,('Clean Data'!$A$1:$A$1893='Core data'!A1078)*('Clean Data'!$D$1:$D$1893='Core data'!D1078),'Clean Data'!$E$1:$E$1893,,0)</f>
        <v>0</v>
      </c>
    </row>
    <row r="1079" spans="1:9" hidden="1">
      <c r="A1079">
        <v>13</v>
      </c>
      <c r="B1079" t="s">
        <v>177</v>
      </c>
      <c r="C1079" t="s">
        <v>108</v>
      </c>
      <c r="D1079" t="s">
        <v>55</v>
      </c>
      <c r="E1079" s="68" t="s">
        <v>163</v>
      </c>
      <c r="F1079" s="71" t="s">
        <v>108</v>
      </c>
      <c r="G1079" t="s">
        <v>353</v>
      </c>
      <c r="H1079" t="s">
        <v>271</v>
      </c>
      <c r="I1079" cm="1">
        <f t="array" ref="I1079">_xlfn.XLOOKUP(1,('Clean Data'!$A$1:$A$1893='Core data'!A1079)*('Clean Data'!$D$1:$D$1893='Core data'!D1079),'Clean Data'!$E$1:$E$1893,,0)</f>
        <v>1</v>
      </c>
    </row>
    <row r="1080" spans="1:9" hidden="1">
      <c r="A1080">
        <v>14</v>
      </c>
      <c r="B1080" t="s">
        <v>178</v>
      </c>
      <c r="C1080" t="s">
        <v>108</v>
      </c>
      <c r="D1080" t="s">
        <v>55</v>
      </c>
      <c r="E1080" s="68" t="s">
        <v>163</v>
      </c>
      <c r="F1080" s="71" t="s">
        <v>108</v>
      </c>
      <c r="G1080" t="s">
        <v>353</v>
      </c>
      <c r="H1080" t="s">
        <v>271</v>
      </c>
      <c r="I1080" cm="1">
        <f t="array" ref="I1080">_xlfn.XLOOKUP(1,('Clean Data'!$A$1:$A$1893='Core data'!A1080)*('Clean Data'!$D$1:$D$1893='Core data'!D1080),'Clean Data'!$E$1:$E$1893,,0)</f>
        <v>1</v>
      </c>
    </row>
    <row r="1081" spans="1:9" hidden="1">
      <c r="A1081">
        <v>15</v>
      </c>
      <c r="B1081" t="s">
        <v>179</v>
      </c>
      <c r="C1081" t="s">
        <v>108</v>
      </c>
      <c r="D1081" t="s">
        <v>55</v>
      </c>
      <c r="E1081" s="68" t="s">
        <v>163</v>
      </c>
      <c r="F1081" s="71" t="s">
        <v>108</v>
      </c>
      <c r="G1081" t="s">
        <v>353</v>
      </c>
      <c r="H1081" t="s">
        <v>271</v>
      </c>
      <c r="I1081" cm="1">
        <f t="array" ref="I1081">_xlfn.XLOOKUP(1,('Clean Data'!$A$1:$A$1893='Core data'!A1081)*('Clean Data'!$D$1:$D$1893='Core data'!D1081),'Clean Data'!$E$1:$E$1893,,0)</f>
        <v>1</v>
      </c>
    </row>
    <row r="1082" spans="1:9" hidden="1">
      <c r="A1082">
        <v>1</v>
      </c>
      <c r="B1082" t="s">
        <v>166</v>
      </c>
      <c r="C1082" t="s">
        <v>39</v>
      </c>
      <c r="D1082" t="s">
        <v>57</v>
      </c>
      <c r="E1082" s="68" t="s">
        <v>164</v>
      </c>
      <c r="F1082" s="70" t="s">
        <v>39</v>
      </c>
      <c r="G1082" t="s">
        <v>250</v>
      </c>
      <c r="H1082" t="s">
        <v>277</v>
      </c>
      <c r="I1082" cm="1">
        <f t="array" ref="I1082">_xlfn.XLOOKUP(1,('Clean Data'!$A$1:$A$1893='Core data'!A1082)*('Clean Data'!$D$1:$D$1893='Core data'!D1082),'Clean Data'!$E$1:$E$1893,,0)</f>
        <v>0</v>
      </c>
    </row>
    <row r="1083" spans="1:9" hidden="1">
      <c r="A1083">
        <v>1</v>
      </c>
      <c r="B1083" t="s">
        <v>166</v>
      </c>
      <c r="C1083" t="s">
        <v>39</v>
      </c>
      <c r="D1083" t="s">
        <v>57</v>
      </c>
      <c r="E1083" s="73" t="s">
        <v>162</v>
      </c>
      <c r="F1083" t="s">
        <v>39</v>
      </c>
      <c r="G1083" t="s">
        <v>39</v>
      </c>
      <c r="H1083" t="s">
        <v>57</v>
      </c>
      <c r="I1083" cm="1">
        <f t="array" ref="I1083">_xlfn.XLOOKUP(1,('Clean Data'!$A$1:$A$1893='Core data'!A1083)*('Clean Data'!$D$1:$D$1893='Core data'!D1083),'Clean Data'!$E$1:$E$1893,,0)</f>
        <v>0</v>
      </c>
    </row>
    <row r="1084" spans="1:9" hidden="1">
      <c r="A1084">
        <v>1</v>
      </c>
      <c r="B1084" t="s">
        <v>166</v>
      </c>
      <c r="C1084" t="s">
        <v>39</v>
      </c>
      <c r="D1084" t="s">
        <v>57</v>
      </c>
      <c r="E1084" s="69" t="s">
        <v>163</v>
      </c>
      <c r="F1084" s="71" t="s">
        <v>39</v>
      </c>
      <c r="G1084" t="s">
        <v>249</v>
      </c>
      <c r="H1084" t="s">
        <v>276</v>
      </c>
      <c r="I1084" cm="1">
        <f t="array" ref="I1084">_xlfn.XLOOKUP(1,('Clean Data'!$A$1:$A$1893='Core data'!A1084)*('Clean Data'!$D$1:$D$1893='Core data'!D1084),'Clean Data'!$E$1:$E$1893,,0)</f>
        <v>0</v>
      </c>
    </row>
    <row r="1085" spans="1:9" hidden="1">
      <c r="A1085">
        <v>2</v>
      </c>
      <c r="B1085" t="s">
        <v>167</v>
      </c>
      <c r="C1085" t="s">
        <v>39</v>
      </c>
      <c r="D1085" t="s">
        <v>57</v>
      </c>
      <c r="E1085" s="68" t="s">
        <v>164</v>
      </c>
      <c r="F1085" s="70" t="s">
        <v>39</v>
      </c>
      <c r="G1085" t="s">
        <v>250</v>
      </c>
      <c r="H1085" t="s">
        <v>277</v>
      </c>
      <c r="I1085" cm="1">
        <f t="array" ref="I1085">_xlfn.XLOOKUP(1,('Clean Data'!$A$1:$A$1893='Core data'!A1085)*('Clean Data'!$D$1:$D$1893='Core data'!D1085),'Clean Data'!$E$1:$E$1893,,0)</f>
        <v>1</v>
      </c>
    </row>
    <row r="1086" spans="1:9" hidden="1">
      <c r="A1086">
        <v>2</v>
      </c>
      <c r="B1086" t="s">
        <v>167</v>
      </c>
      <c r="C1086" t="s">
        <v>39</v>
      </c>
      <c r="D1086" t="s">
        <v>57</v>
      </c>
      <c r="E1086" s="73" t="s">
        <v>162</v>
      </c>
      <c r="F1086" t="s">
        <v>39</v>
      </c>
      <c r="G1086" t="s">
        <v>39</v>
      </c>
      <c r="H1086" t="s">
        <v>57</v>
      </c>
      <c r="I1086" cm="1">
        <f t="array" ref="I1086">_xlfn.XLOOKUP(1,('Clean Data'!$A$1:$A$1893='Core data'!A1086)*('Clean Data'!$D$1:$D$1893='Core data'!D1086),'Clean Data'!$E$1:$E$1893,,0)</f>
        <v>1</v>
      </c>
    </row>
    <row r="1087" spans="1:9" hidden="1">
      <c r="A1087">
        <v>2</v>
      </c>
      <c r="B1087" t="s">
        <v>167</v>
      </c>
      <c r="C1087" t="s">
        <v>39</v>
      </c>
      <c r="D1087" t="s">
        <v>57</v>
      </c>
      <c r="E1087" s="69" t="s">
        <v>163</v>
      </c>
      <c r="F1087" s="71" t="s">
        <v>39</v>
      </c>
      <c r="G1087" t="s">
        <v>249</v>
      </c>
      <c r="H1087" t="s">
        <v>276</v>
      </c>
      <c r="I1087" cm="1">
        <f t="array" ref="I1087">_xlfn.XLOOKUP(1,('Clean Data'!$A$1:$A$1893='Core data'!A1087)*('Clean Data'!$D$1:$D$1893='Core data'!D1087),'Clean Data'!$E$1:$E$1893,,0)</f>
        <v>1</v>
      </c>
    </row>
    <row r="1088" spans="1:9" hidden="1">
      <c r="A1088">
        <v>4</v>
      </c>
      <c r="B1088" t="s">
        <v>444</v>
      </c>
      <c r="C1088" t="s">
        <v>39</v>
      </c>
      <c r="D1088" t="s">
        <v>57</v>
      </c>
      <c r="E1088" s="68" t="s">
        <v>164</v>
      </c>
      <c r="F1088" s="70" t="s">
        <v>39</v>
      </c>
      <c r="G1088" t="s">
        <v>250</v>
      </c>
      <c r="H1088" t="s">
        <v>277</v>
      </c>
      <c r="I1088" cm="1">
        <f t="array" ref="I1088">_xlfn.XLOOKUP(1,('Clean Data'!$A$1:$A$1893='Core data'!A1088)*('Clean Data'!$D$1:$D$1893='Core data'!D1088),'Clean Data'!$E$1:$E$1893,,0)</f>
        <v>1</v>
      </c>
    </row>
    <row r="1089" spans="1:9" hidden="1">
      <c r="A1089">
        <v>4</v>
      </c>
      <c r="B1089" t="s">
        <v>444</v>
      </c>
      <c r="C1089" t="s">
        <v>39</v>
      </c>
      <c r="D1089" t="s">
        <v>57</v>
      </c>
      <c r="E1089" s="73" t="s">
        <v>162</v>
      </c>
      <c r="F1089" t="s">
        <v>39</v>
      </c>
      <c r="G1089" t="s">
        <v>39</v>
      </c>
      <c r="H1089" t="s">
        <v>57</v>
      </c>
      <c r="I1089" cm="1">
        <f t="array" ref="I1089">_xlfn.XLOOKUP(1,('Clean Data'!$A$1:$A$1893='Core data'!A1089)*('Clean Data'!$D$1:$D$1893='Core data'!D1089),'Clean Data'!$E$1:$E$1893,,0)</f>
        <v>1</v>
      </c>
    </row>
    <row r="1090" spans="1:9" hidden="1">
      <c r="A1090">
        <v>4</v>
      </c>
      <c r="B1090" t="s">
        <v>444</v>
      </c>
      <c r="C1090" t="s">
        <v>39</v>
      </c>
      <c r="D1090" t="s">
        <v>57</v>
      </c>
      <c r="E1090" s="69" t="s">
        <v>163</v>
      </c>
      <c r="F1090" s="71" t="s">
        <v>39</v>
      </c>
      <c r="G1090" t="s">
        <v>249</v>
      </c>
      <c r="H1090" t="s">
        <v>276</v>
      </c>
      <c r="I1090" cm="1">
        <f t="array" ref="I1090">_xlfn.XLOOKUP(1,('Clean Data'!$A$1:$A$1893='Core data'!A1090)*('Clean Data'!$D$1:$D$1893='Core data'!D1090),'Clean Data'!$E$1:$E$1893,,0)</f>
        <v>1</v>
      </c>
    </row>
    <row r="1091" spans="1:9" hidden="1">
      <c r="A1091">
        <v>5</v>
      </c>
      <c r="B1091" t="s">
        <v>169</v>
      </c>
      <c r="C1091" t="s">
        <v>39</v>
      </c>
      <c r="D1091" t="s">
        <v>57</v>
      </c>
      <c r="E1091" s="68" t="s">
        <v>164</v>
      </c>
      <c r="F1091" s="70" t="s">
        <v>39</v>
      </c>
      <c r="G1091" t="s">
        <v>250</v>
      </c>
      <c r="H1091" t="s">
        <v>277</v>
      </c>
      <c r="I1091" cm="1">
        <f t="array" ref="I1091">_xlfn.XLOOKUP(1,('Clean Data'!$A$1:$A$1893='Core data'!A1091)*('Clean Data'!$D$1:$D$1893='Core data'!D1091),'Clean Data'!$E$1:$E$1893,,0)</f>
        <v>0</v>
      </c>
    </row>
    <row r="1092" spans="1:9" hidden="1">
      <c r="A1092">
        <v>5</v>
      </c>
      <c r="B1092" t="s">
        <v>169</v>
      </c>
      <c r="C1092" t="s">
        <v>39</v>
      </c>
      <c r="D1092" t="s">
        <v>57</v>
      </c>
      <c r="E1092" s="73" t="s">
        <v>162</v>
      </c>
      <c r="F1092" t="s">
        <v>39</v>
      </c>
      <c r="G1092" t="s">
        <v>39</v>
      </c>
      <c r="H1092" t="s">
        <v>57</v>
      </c>
      <c r="I1092" cm="1">
        <f t="array" ref="I1092">_xlfn.XLOOKUP(1,('Clean Data'!$A$1:$A$1893='Core data'!A1092)*('Clean Data'!$D$1:$D$1893='Core data'!D1092),'Clean Data'!$E$1:$E$1893,,0)</f>
        <v>0</v>
      </c>
    </row>
    <row r="1093" spans="1:9" hidden="1">
      <c r="A1093">
        <v>5</v>
      </c>
      <c r="B1093" t="s">
        <v>169</v>
      </c>
      <c r="C1093" t="s">
        <v>39</v>
      </c>
      <c r="D1093" t="s">
        <v>57</v>
      </c>
      <c r="E1093" s="69" t="s">
        <v>163</v>
      </c>
      <c r="F1093" s="71" t="s">
        <v>39</v>
      </c>
      <c r="G1093" t="s">
        <v>249</v>
      </c>
      <c r="H1093" t="s">
        <v>276</v>
      </c>
      <c r="I1093" cm="1">
        <f t="array" ref="I1093">_xlfn.XLOOKUP(1,('Clean Data'!$A$1:$A$1893='Core data'!A1093)*('Clean Data'!$D$1:$D$1893='Core data'!D1093),'Clean Data'!$E$1:$E$1893,,0)</f>
        <v>0</v>
      </c>
    </row>
    <row r="1094" spans="1:9" hidden="1">
      <c r="A1094">
        <v>6</v>
      </c>
      <c r="B1094" t="s">
        <v>170</v>
      </c>
      <c r="C1094" t="s">
        <v>39</v>
      </c>
      <c r="D1094" t="s">
        <v>57</v>
      </c>
      <c r="E1094" s="68" t="s">
        <v>164</v>
      </c>
      <c r="F1094" s="70" t="s">
        <v>39</v>
      </c>
      <c r="G1094" t="s">
        <v>250</v>
      </c>
      <c r="H1094" t="s">
        <v>277</v>
      </c>
      <c r="I1094" cm="1">
        <f t="array" ref="I1094">_xlfn.XLOOKUP(1,('Clean Data'!$A$1:$A$1893='Core data'!A1094)*('Clean Data'!$D$1:$D$1893='Core data'!D1094),'Clean Data'!$E$1:$E$1893,,0)</f>
        <v>1</v>
      </c>
    </row>
    <row r="1095" spans="1:9" hidden="1">
      <c r="A1095">
        <v>6</v>
      </c>
      <c r="B1095" t="s">
        <v>170</v>
      </c>
      <c r="C1095" t="s">
        <v>39</v>
      </c>
      <c r="D1095" t="s">
        <v>57</v>
      </c>
      <c r="E1095" s="73" t="s">
        <v>162</v>
      </c>
      <c r="F1095" t="s">
        <v>39</v>
      </c>
      <c r="G1095" t="s">
        <v>39</v>
      </c>
      <c r="H1095" t="s">
        <v>57</v>
      </c>
      <c r="I1095" cm="1">
        <f t="array" ref="I1095">_xlfn.XLOOKUP(1,('Clean Data'!$A$1:$A$1893='Core data'!A1095)*('Clean Data'!$D$1:$D$1893='Core data'!D1095),'Clean Data'!$E$1:$E$1893,,0)</f>
        <v>1</v>
      </c>
    </row>
    <row r="1096" spans="1:9" hidden="1">
      <c r="A1096">
        <v>6</v>
      </c>
      <c r="B1096" t="s">
        <v>170</v>
      </c>
      <c r="C1096" t="s">
        <v>39</v>
      </c>
      <c r="D1096" t="s">
        <v>57</v>
      </c>
      <c r="E1096" s="69" t="s">
        <v>163</v>
      </c>
      <c r="F1096" s="71" t="s">
        <v>39</v>
      </c>
      <c r="G1096" t="s">
        <v>249</v>
      </c>
      <c r="H1096" t="s">
        <v>276</v>
      </c>
      <c r="I1096" cm="1">
        <f t="array" ref="I1096">_xlfn.XLOOKUP(1,('Clean Data'!$A$1:$A$1893='Core data'!A1096)*('Clean Data'!$D$1:$D$1893='Core data'!D1096),'Clean Data'!$E$1:$E$1893,,0)</f>
        <v>1</v>
      </c>
    </row>
    <row r="1097" spans="1:9" hidden="1">
      <c r="A1097">
        <v>7</v>
      </c>
      <c r="B1097" t="s">
        <v>171</v>
      </c>
      <c r="C1097" t="s">
        <v>39</v>
      </c>
      <c r="D1097" t="s">
        <v>57</v>
      </c>
      <c r="E1097" s="68" t="s">
        <v>164</v>
      </c>
      <c r="F1097" s="70" t="s">
        <v>39</v>
      </c>
      <c r="G1097" t="s">
        <v>250</v>
      </c>
      <c r="H1097" t="s">
        <v>277</v>
      </c>
      <c r="I1097" cm="1">
        <f t="array" ref="I1097">_xlfn.XLOOKUP(1,('Clean Data'!$A$1:$A$1893='Core data'!A1097)*('Clean Data'!$D$1:$D$1893='Core data'!D1097),'Clean Data'!$E$1:$E$1893,,0)</f>
        <v>1</v>
      </c>
    </row>
    <row r="1098" spans="1:9" hidden="1">
      <c r="A1098">
        <v>7</v>
      </c>
      <c r="B1098" t="s">
        <v>171</v>
      </c>
      <c r="C1098" t="s">
        <v>39</v>
      </c>
      <c r="D1098" t="s">
        <v>57</v>
      </c>
      <c r="E1098" s="73" t="s">
        <v>162</v>
      </c>
      <c r="F1098" t="s">
        <v>39</v>
      </c>
      <c r="G1098" t="s">
        <v>39</v>
      </c>
      <c r="H1098" t="s">
        <v>57</v>
      </c>
      <c r="I1098" cm="1">
        <f t="array" ref="I1098">_xlfn.XLOOKUP(1,('Clean Data'!$A$1:$A$1893='Core data'!A1098)*('Clean Data'!$D$1:$D$1893='Core data'!D1098),'Clean Data'!$E$1:$E$1893,,0)</f>
        <v>1</v>
      </c>
    </row>
    <row r="1099" spans="1:9" hidden="1">
      <c r="A1099">
        <v>7</v>
      </c>
      <c r="B1099" t="s">
        <v>171</v>
      </c>
      <c r="C1099" t="s">
        <v>39</v>
      </c>
      <c r="D1099" t="s">
        <v>57</v>
      </c>
      <c r="E1099" s="69" t="s">
        <v>163</v>
      </c>
      <c r="F1099" s="71" t="s">
        <v>39</v>
      </c>
      <c r="G1099" t="s">
        <v>249</v>
      </c>
      <c r="H1099" t="s">
        <v>276</v>
      </c>
      <c r="I1099" cm="1">
        <f t="array" ref="I1099">_xlfn.XLOOKUP(1,('Clean Data'!$A$1:$A$1893='Core data'!A1099)*('Clean Data'!$D$1:$D$1893='Core data'!D1099),'Clean Data'!$E$1:$E$1893,,0)</f>
        <v>1</v>
      </c>
    </row>
    <row r="1100" spans="1:9" hidden="1">
      <c r="A1100">
        <v>8</v>
      </c>
      <c r="B1100" t="s">
        <v>172</v>
      </c>
      <c r="C1100" t="s">
        <v>39</v>
      </c>
      <c r="D1100" t="s">
        <v>57</v>
      </c>
      <c r="E1100" s="68" t="s">
        <v>164</v>
      </c>
      <c r="F1100" s="70" t="s">
        <v>39</v>
      </c>
      <c r="G1100" t="s">
        <v>250</v>
      </c>
      <c r="H1100" t="s">
        <v>277</v>
      </c>
      <c r="I1100" cm="1">
        <f t="array" ref="I1100">_xlfn.XLOOKUP(1,('Clean Data'!$A$1:$A$1893='Core data'!A1100)*('Clean Data'!$D$1:$D$1893='Core data'!D1100),'Clean Data'!$E$1:$E$1893,,0)</f>
        <v>0</v>
      </c>
    </row>
    <row r="1101" spans="1:9" hidden="1">
      <c r="A1101">
        <v>8</v>
      </c>
      <c r="B1101" t="s">
        <v>172</v>
      </c>
      <c r="C1101" t="s">
        <v>39</v>
      </c>
      <c r="D1101" t="s">
        <v>57</v>
      </c>
      <c r="E1101" s="73" t="s">
        <v>162</v>
      </c>
      <c r="F1101" t="s">
        <v>39</v>
      </c>
      <c r="G1101" t="s">
        <v>39</v>
      </c>
      <c r="H1101" t="s">
        <v>57</v>
      </c>
      <c r="I1101" cm="1">
        <f t="array" ref="I1101">_xlfn.XLOOKUP(1,('Clean Data'!$A$1:$A$1893='Core data'!A1101)*('Clean Data'!$D$1:$D$1893='Core data'!D1101),'Clean Data'!$E$1:$E$1893,,0)</f>
        <v>0</v>
      </c>
    </row>
    <row r="1102" spans="1:9" hidden="1">
      <c r="A1102">
        <v>8</v>
      </c>
      <c r="B1102" t="s">
        <v>172</v>
      </c>
      <c r="C1102" t="s">
        <v>39</v>
      </c>
      <c r="D1102" t="s">
        <v>57</v>
      </c>
      <c r="E1102" s="69" t="s">
        <v>163</v>
      </c>
      <c r="F1102" s="71" t="s">
        <v>39</v>
      </c>
      <c r="G1102" t="s">
        <v>249</v>
      </c>
      <c r="H1102" t="s">
        <v>276</v>
      </c>
      <c r="I1102" cm="1">
        <f t="array" ref="I1102">_xlfn.XLOOKUP(1,('Clean Data'!$A$1:$A$1893='Core data'!A1102)*('Clean Data'!$D$1:$D$1893='Core data'!D1102),'Clean Data'!$E$1:$E$1893,,0)</f>
        <v>0</v>
      </c>
    </row>
    <row r="1103" spans="1:9" hidden="1">
      <c r="A1103">
        <v>9</v>
      </c>
      <c r="B1103" t="s">
        <v>173</v>
      </c>
      <c r="C1103" t="s">
        <v>39</v>
      </c>
      <c r="D1103" t="s">
        <v>57</v>
      </c>
      <c r="E1103" s="68" t="s">
        <v>164</v>
      </c>
      <c r="F1103" s="70" t="s">
        <v>39</v>
      </c>
      <c r="G1103" t="s">
        <v>250</v>
      </c>
      <c r="H1103" t="s">
        <v>277</v>
      </c>
      <c r="I1103" cm="1">
        <f t="array" ref="I1103">_xlfn.XLOOKUP(1,('Clean Data'!$A$1:$A$1893='Core data'!A1103)*('Clean Data'!$D$1:$D$1893='Core data'!D1103),'Clean Data'!$E$1:$E$1893,,0)</f>
        <v>0</v>
      </c>
    </row>
    <row r="1104" spans="1:9" hidden="1">
      <c r="A1104">
        <v>9</v>
      </c>
      <c r="B1104" t="s">
        <v>173</v>
      </c>
      <c r="C1104" t="s">
        <v>39</v>
      </c>
      <c r="D1104" t="s">
        <v>57</v>
      </c>
      <c r="E1104" s="73" t="s">
        <v>162</v>
      </c>
      <c r="F1104" t="s">
        <v>39</v>
      </c>
      <c r="G1104" t="s">
        <v>39</v>
      </c>
      <c r="H1104" t="s">
        <v>57</v>
      </c>
      <c r="I1104" cm="1">
        <f t="array" ref="I1104">_xlfn.XLOOKUP(1,('Clean Data'!$A$1:$A$1893='Core data'!A1104)*('Clean Data'!$D$1:$D$1893='Core data'!D1104),'Clean Data'!$E$1:$E$1893,,0)</f>
        <v>0</v>
      </c>
    </row>
    <row r="1105" spans="1:9" hidden="1">
      <c r="A1105">
        <v>9</v>
      </c>
      <c r="B1105" t="s">
        <v>173</v>
      </c>
      <c r="C1105" t="s">
        <v>39</v>
      </c>
      <c r="D1105" t="s">
        <v>57</v>
      </c>
      <c r="E1105" s="69" t="s">
        <v>163</v>
      </c>
      <c r="F1105" s="71" t="s">
        <v>39</v>
      </c>
      <c r="G1105" t="s">
        <v>249</v>
      </c>
      <c r="H1105" t="s">
        <v>276</v>
      </c>
      <c r="I1105" cm="1">
        <f t="array" ref="I1105">_xlfn.XLOOKUP(1,('Clean Data'!$A$1:$A$1893='Core data'!A1105)*('Clean Data'!$D$1:$D$1893='Core data'!D1105),'Clean Data'!$E$1:$E$1893,,0)</f>
        <v>0</v>
      </c>
    </row>
    <row r="1106" spans="1:9" hidden="1">
      <c r="A1106">
        <v>10</v>
      </c>
      <c r="B1106" t="s">
        <v>174</v>
      </c>
      <c r="C1106" t="s">
        <v>39</v>
      </c>
      <c r="D1106" t="s">
        <v>57</v>
      </c>
      <c r="E1106" s="68" t="s">
        <v>164</v>
      </c>
      <c r="F1106" s="70" t="s">
        <v>39</v>
      </c>
      <c r="G1106" t="s">
        <v>250</v>
      </c>
      <c r="H1106" t="s">
        <v>277</v>
      </c>
      <c r="I1106" cm="1">
        <f t="array" ref="I1106">_xlfn.XLOOKUP(1,('Clean Data'!$A$1:$A$1893='Core data'!A1106)*('Clean Data'!$D$1:$D$1893='Core data'!D1106),'Clean Data'!$E$1:$E$1893,,0)</f>
        <v>0</v>
      </c>
    </row>
    <row r="1107" spans="1:9" hidden="1">
      <c r="A1107">
        <v>10</v>
      </c>
      <c r="B1107" t="s">
        <v>174</v>
      </c>
      <c r="C1107" t="s">
        <v>39</v>
      </c>
      <c r="D1107" t="s">
        <v>57</v>
      </c>
      <c r="E1107" s="73" t="s">
        <v>162</v>
      </c>
      <c r="F1107" t="s">
        <v>39</v>
      </c>
      <c r="G1107" t="s">
        <v>39</v>
      </c>
      <c r="H1107" t="s">
        <v>57</v>
      </c>
      <c r="I1107" cm="1">
        <f t="array" ref="I1107">_xlfn.XLOOKUP(1,('Clean Data'!$A$1:$A$1893='Core data'!A1107)*('Clean Data'!$D$1:$D$1893='Core data'!D1107),'Clean Data'!$E$1:$E$1893,,0)</f>
        <v>0</v>
      </c>
    </row>
    <row r="1108" spans="1:9" hidden="1">
      <c r="A1108">
        <v>10</v>
      </c>
      <c r="B1108" t="s">
        <v>174</v>
      </c>
      <c r="C1108" t="s">
        <v>39</v>
      </c>
      <c r="D1108" t="s">
        <v>57</v>
      </c>
      <c r="E1108" s="69" t="s">
        <v>163</v>
      </c>
      <c r="F1108" s="71" t="s">
        <v>39</v>
      </c>
      <c r="G1108" t="s">
        <v>249</v>
      </c>
      <c r="H1108" t="s">
        <v>276</v>
      </c>
      <c r="I1108" cm="1">
        <f t="array" ref="I1108">_xlfn.XLOOKUP(1,('Clean Data'!$A$1:$A$1893='Core data'!A1108)*('Clean Data'!$D$1:$D$1893='Core data'!D1108),'Clean Data'!$E$1:$E$1893,,0)</f>
        <v>0</v>
      </c>
    </row>
    <row r="1109" spans="1:9" hidden="1">
      <c r="A1109">
        <v>11</v>
      </c>
      <c r="B1109" t="s">
        <v>175</v>
      </c>
      <c r="C1109" t="s">
        <v>39</v>
      </c>
      <c r="D1109" t="s">
        <v>57</v>
      </c>
      <c r="E1109" s="68" t="s">
        <v>164</v>
      </c>
      <c r="F1109" s="70" t="s">
        <v>39</v>
      </c>
      <c r="G1109" t="s">
        <v>250</v>
      </c>
      <c r="H1109" t="s">
        <v>277</v>
      </c>
      <c r="I1109" cm="1">
        <f t="array" ref="I1109">_xlfn.XLOOKUP(1,('Clean Data'!$A$1:$A$1893='Core data'!A1109)*('Clean Data'!$D$1:$D$1893='Core data'!D1109),'Clean Data'!$E$1:$E$1893,,0)</f>
        <v>0</v>
      </c>
    </row>
    <row r="1110" spans="1:9" hidden="1">
      <c r="A1110">
        <v>11</v>
      </c>
      <c r="B1110" t="s">
        <v>175</v>
      </c>
      <c r="C1110" t="s">
        <v>39</v>
      </c>
      <c r="D1110" t="s">
        <v>57</v>
      </c>
      <c r="E1110" s="73" t="s">
        <v>162</v>
      </c>
      <c r="F1110" t="s">
        <v>39</v>
      </c>
      <c r="G1110" t="s">
        <v>39</v>
      </c>
      <c r="H1110" t="s">
        <v>57</v>
      </c>
      <c r="I1110" cm="1">
        <f t="array" ref="I1110">_xlfn.XLOOKUP(1,('Clean Data'!$A$1:$A$1893='Core data'!A1110)*('Clean Data'!$D$1:$D$1893='Core data'!D1110),'Clean Data'!$E$1:$E$1893,,0)</f>
        <v>0</v>
      </c>
    </row>
    <row r="1111" spans="1:9" hidden="1">
      <c r="A1111">
        <v>11</v>
      </c>
      <c r="B1111" t="s">
        <v>175</v>
      </c>
      <c r="C1111" t="s">
        <v>39</v>
      </c>
      <c r="D1111" t="s">
        <v>57</v>
      </c>
      <c r="E1111" s="69" t="s">
        <v>163</v>
      </c>
      <c r="F1111" s="71" t="s">
        <v>39</v>
      </c>
      <c r="G1111" t="s">
        <v>249</v>
      </c>
      <c r="H1111" t="s">
        <v>276</v>
      </c>
      <c r="I1111" cm="1">
        <f t="array" ref="I1111">_xlfn.XLOOKUP(1,('Clean Data'!$A$1:$A$1893='Core data'!A1111)*('Clean Data'!$D$1:$D$1893='Core data'!D1111),'Clean Data'!$E$1:$E$1893,,0)</f>
        <v>0</v>
      </c>
    </row>
    <row r="1112" spans="1:9" hidden="1">
      <c r="A1112">
        <v>12</v>
      </c>
      <c r="B1112" t="s">
        <v>176</v>
      </c>
      <c r="C1112" t="s">
        <v>39</v>
      </c>
      <c r="D1112" t="s">
        <v>57</v>
      </c>
      <c r="E1112" s="68" t="s">
        <v>164</v>
      </c>
      <c r="F1112" s="70" t="s">
        <v>39</v>
      </c>
      <c r="G1112" t="s">
        <v>250</v>
      </c>
      <c r="H1112" t="s">
        <v>277</v>
      </c>
      <c r="I1112" cm="1">
        <f t="array" ref="I1112">_xlfn.XLOOKUP(1,('Clean Data'!$A$1:$A$1893='Core data'!A1112)*('Clean Data'!$D$1:$D$1893='Core data'!D1112),'Clean Data'!$E$1:$E$1893,,0)</f>
        <v>0</v>
      </c>
    </row>
    <row r="1113" spans="1:9" hidden="1">
      <c r="A1113">
        <v>12</v>
      </c>
      <c r="B1113" t="s">
        <v>176</v>
      </c>
      <c r="C1113" t="s">
        <v>39</v>
      </c>
      <c r="D1113" t="s">
        <v>57</v>
      </c>
      <c r="E1113" s="73" t="s">
        <v>162</v>
      </c>
      <c r="F1113" t="s">
        <v>39</v>
      </c>
      <c r="G1113" t="s">
        <v>39</v>
      </c>
      <c r="H1113" t="s">
        <v>57</v>
      </c>
      <c r="I1113" cm="1">
        <f t="array" ref="I1113">_xlfn.XLOOKUP(1,('Clean Data'!$A$1:$A$1893='Core data'!A1113)*('Clean Data'!$D$1:$D$1893='Core data'!D1113),'Clean Data'!$E$1:$E$1893,,0)</f>
        <v>0</v>
      </c>
    </row>
    <row r="1114" spans="1:9" hidden="1">
      <c r="A1114">
        <v>12</v>
      </c>
      <c r="B1114" t="s">
        <v>176</v>
      </c>
      <c r="C1114" t="s">
        <v>39</v>
      </c>
      <c r="D1114" t="s">
        <v>57</v>
      </c>
      <c r="E1114" s="69" t="s">
        <v>163</v>
      </c>
      <c r="F1114" s="71" t="s">
        <v>39</v>
      </c>
      <c r="G1114" t="s">
        <v>249</v>
      </c>
      <c r="H1114" t="s">
        <v>276</v>
      </c>
      <c r="I1114" cm="1">
        <f t="array" ref="I1114">_xlfn.XLOOKUP(1,('Clean Data'!$A$1:$A$1893='Core data'!A1114)*('Clean Data'!$D$1:$D$1893='Core data'!D1114),'Clean Data'!$E$1:$E$1893,,0)</f>
        <v>0</v>
      </c>
    </row>
    <row r="1115" spans="1:9" hidden="1">
      <c r="A1115">
        <v>13</v>
      </c>
      <c r="B1115" t="s">
        <v>177</v>
      </c>
      <c r="C1115" t="s">
        <v>39</v>
      </c>
      <c r="D1115" t="s">
        <v>57</v>
      </c>
      <c r="E1115" s="68" t="s">
        <v>164</v>
      </c>
      <c r="F1115" s="70" t="s">
        <v>39</v>
      </c>
      <c r="G1115" t="s">
        <v>250</v>
      </c>
      <c r="H1115" t="s">
        <v>277</v>
      </c>
      <c r="I1115" cm="1">
        <f t="array" ref="I1115">_xlfn.XLOOKUP(1,('Clean Data'!$A$1:$A$1893='Core data'!A1115)*('Clean Data'!$D$1:$D$1893='Core data'!D1115),'Clean Data'!$E$1:$E$1893,,0)</f>
        <v>1</v>
      </c>
    </row>
    <row r="1116" spans="1:9" hidden="1">
      <c r="A1116">
        <v>13</v>
      </c>
      <c r="B1116" t="s">
        <v>177</v>
      </c>
      <c r="C1116" t="s">
        <v>39</v>
      </c>
      <c r="D1116" t="s">
        <v>57</v>
      </c>
      <c r="E1116" s="73" t="s">
        <v>162</v>
      </c>
      <c r="F1116" t="s">
        <v>39</v>
      </c>
      <c r="G1116" t="s">
        <v>39</v>
      </c>
      <c r="H1116" t="s">
        <v>57</v>
      </c>
      <c r="I1116" cm="1">
        <f t="array" ref="I1116">_xlfn.XLOOKUP(1,('Clean Data'!$A$1:$A$1893='Core data'!A1116)*('Clean Data'!$D$1:$D$1893='Core data'!D1116),'Clean Data'!$E$1:$E$1893,,0)</f>
        <v>1</v>
      </c>
    </row>
    <row r="1117" spans="1:9" hidden="1">
      <c r="A1117">
        <v>13</v>
      </c>
      <c r="B1117" t="s">
        <v>177</v>
      </c>
      <c r="C1117" t="s">
        <v>39</v>
      </c>
      <c r="D1117" t="s">
        <v>57</v>
      </c>
      <c r="E1117" s="69" t="s">
        <v>163</v>
      </c>
      <c r="F1117" s="71" t="s">
        <v>39</v>
      </c>
      <c r="G1117" t="s">
        <v>249</v>
      </c>
      <c r="H1117" t="s">
        <v>276</v>
      </c>
      <c r="I1117" cm="1">
        <f t="array" ref="I1117">_xlfn.XLOOKUP(1,('Clean Data'!$A$1:$A$1893='Core data'!A1117)*('Clean Data'!$D$1:$D$1893='Core data'!D1117),'Clean Data'!$E$1:$E$1893,,0)</f>
        <v>1</v>
      </c>
    </row>
    <row r="1118" spans="1:9" hidden="1">
      <c r="A1118">
        <v>14</v>
      </c>
      <c r="B1118" t="s">
        <v>178</v>
      </c>
      <c r="C1118" t="s">
        <v>39</v>
      </c>
      <c r="D1118" t="s">
        <v>57</v>
      </c>
      <c r="E1118" s="68" t="s">
        <v>164</v>
      </c>
      <c r="F1118" s="70" t="s">
        <v>39</v>
      </c>
      <c r="G1118" t="s">
        <v>250</v>
      </c>
      <c r="H1118" t="s">
        <v>277</v>
      </c>
      <c r="I1118" cm="1">
        <f t="array" ref="I1118">_xlfn.XLOOKUP(1,('Clean Data'!$A$1:$A$1893='Core data'!A1118)*('Clean Data'!$D$1:$D$1893='Core data'!D1118),'Clean Data'!$E$1:$E$1893,,0)</f>
        <v>0</v>
      </c>
    </row>
    <row r="1119" spans="1:9" hidden="1">
      <c r="A1119">
        <v>14</v>
      </c>
      <c r="B1119" t="s">
        <v>178</v>
      </c>
      <c r="C1119" t="s">
        <v>39</v>
      </c>
      <c r="D1119" t="s">
        <v>57</v>
      </c>
      <c r="E1119" s="73" t="s">
        <v>162</v>
      </c>
      <c r="F1119" t="s">
        <v>39</v>
      </c>
      <c r="G1119" t="s">
        <v>39</v>
      </c>
      <c r="H1119" t="s">
        <v>57</v>
      </c>
      <c r="I1119" cm="1">
        <f t="array" ref="I1119">_xlfn.XLOOKUP(1,('Clean Data'!$A$1:$A$1893='Core data'!A1119)*('Clean Data'!$D$1:$D$1893='Core data'!D1119),'Clean Data'!$E$1:$E$1893,,0)</f>
        <v>0</v>
      </c>
    </row>
    <row r="1120" spans="1:9" hidden="1">
      <c r="A1120">
        <v>14</v>
      </c>
      <c r="B1120" t="s">
        <v>178</v>
      </c>
      <c r="C1120" t="s">
        <v>39</v>
      </c>
      <c r="D1120" t="s">
        <v>57</v>
      </c>
      <c r="E1120" s="69" t="s">
        <v>163</v>
      </c>
      <c r="F1120" s="71" t="s">
        <v>39</v>
      </c>
      <c r="G1120" t="s">
        <v>249</v>
      </c>
      <c r="H1120" t="s">
        <v>276</v>
      </c>
      <c r="I1120" cm="1">
        <f t="array" ref="I1120">_xlfn.XLOOKUP(1,('Clean Data'!$A$1:$A$1893='Core data'!A1120)*('Clean Data'!$D$1:$D$1893='Core data'!D1120),'Clean Data'!$E$1:$E$1893,,0)</f>
        <v>0</v>
      </c>
    </row>
    <row r="1121" spans="1:9" hidden="1">
      <c r="A1121">
        <v>15</v>
      </c>
      <c r="B1121" t="s">
        <v>179</v>
      </c>
      <c r="C1121" t="s">
        <v>39</v>
      </c>
      <c r="D1121" t="s">
        <v>57</v>
      </c>
      <c r="E1121" s="68" t="s">
        <v>164</v>
      </c>
      <c r="F1121" s="70" t="s">
        <v>39</v>
      </c>
      <c r="G1121" t="s">
        <v>250</v>
      </c>
      <c r="H1121" t="s">
        <v>277</v>
      </c>
      <c r="I1121" cm="1">
        <f t="array" ref="I1121">_xlfn.XLOOKUP(1,('Clean Data'!$A$1:$A$1893='Core data'!A1121)*('Clean Data'!$D$1:$D$1893='Core data'!D1121),'Clean Data'!$E$1:$E$1893,,0)</f>
        <v>0</v>
      </c>
    </row>
    <row r="1122" spans="1:9" hidden="1">
      <c r="A1122">
        <v>15</v>
      </c>
      <c r="B1122" t="s">
        <v>179</v>
      </c>
      <c r="C1122" t="s">
        <v>39</v>
      </c>
      <c r="D1122" t="s">
        <v>57</v>
      </c>
      <c r="E1122" s="73" t="s">
        <v>162</v>
      </c>
      <c r="F1122" t="s">
        <v>39</v>
      </c>
      <c r="G1122" t="s">
        <v>39</v>
      </c>
      <c r="H1122" t="s">
        <v>57</v>
      </c>
      <c r="I1122" cm="1">
        <f t="array" ref="I1122">_xlfn.XLOOKUP(1,('Clean Data'!$A$1:$A$1893='Core data'!A1122)*('Clean Data'!$D$1:$D$1893='Core data'!D1122),'Clean Data'!$E$1:$E$1893,,0)</f>
        <v>0</v>
      </c>
    </row>
    <row r="1123" spans="1:9" hidden="1">
      <c r="A1123">
        <v>15</v>
      </c>
      <c r="B1123" t="s">
        <v>179</v>
      </c>
      <c r="C1123" t="s">
        <v>39</v>
      </c>
      <c r="D1123" t="s">
        <v>57</v>
      </c>
      <c r="E1123" s="69" t="s">
        <v>163</v>
      </c>
      <c r="F1123" s="71" t="s">
        <v>39</v>
      </c>
      <c r="G1123" t="s">
        <v>249</v>
      </c>
      <c r="H1123" t="s">
        <v>276</v>
      </c>
      <c r="I1123" cm="1">
        <f t="array" ref="I1123">_xlfn.XLOOKUP(1,('Clean Data'!$A$1:$A$1893='Core data'!A1123)*('Clean Data'!$D$1:$D$1893='Core data'!D1123),'Clean Data'!$E$1:$E$1893,,0)</f>
        <v>0</v>
      </c>
    </row>
    <row r="1124" spans="1:9" hidden="1">
      <c r="A1124">
        <v>16</v>
      </c>
      <c r="B1124" t="s">
        <v>180</v>
      </c>
      <c r="C1124" t="s">
        <v>39</v>
      </c>
      <c r="D1124" t="s">
        <v>57</v>
      </c>
      <c r="E1124" s="68" t="s">
        <v>164</v>
      </c>
      <c r="F1124" s="70" t="s">
        <v>39</v>
      </c>
      <c r="G1124" t="s">
        <v>250</v>
      </c>
      <c r="H1124" t="s">
        <v>277</v>
      </c>
      <c r="I1124" cm="1">
        <f t="array" ref="I1124">_xlfn.XLOOKUP(1,('Clean Data'!$A$1:$A$1893='Core data'!A1124)*('Clean Data'!$D$1:$D$1893='Core data'!D1124),'Clean Data'!$E$1:$E$1893,,0)</f>
        <v>1</v>
      </c>
    </row>
    <row r="1125" spans="1:9" hidden="1">
      <c r="A1125">
        <v>16</v>
      </c>
      <c r="B1125" t="s">
        <v>180</v>
      </c>
      <c r="C1125" t="s">
        <v>39</v>
      </c>
      <c r="D1125" t="s">
        <v>57</v>
      </c>
      <c r="E1125" s="73" t="s">
        <v>162</v>
      </c>
      <c r="F1125" t="s">
        <v>39</v>
      </c>
      <c r="G1125" t="s">
        <v>39</v>
      </c>
      <c r="H1125" t="s">
        <v>57</v>
      </c>
      <c r="I1125" cm="1">
        <f t="array" ref="I1125">_xlfn.XLOOKUP(1,('Clean Data'!$A$1:$A$1893='Core data'!A1125)*('Clean Data'!$D$1:$D$1893='Core data'!D1125),'Clean Data'!$E$1:$E$1893,,0)</f>
        <v>1</v>
      </c>
    </row>
    <row r="1126" spans="1:9" hidden="1">
      <c r="A1126">
        <v>16</v>
      </c>
      <c r="B1126" t="s">
        <v>180</v>
      </c>
      <c r="C1126" t="s">
        <v>39</v>
      </c>
      <c r="D1126" t="s">
        <v>57</v>
      </c>
      <c r="E1126" s="69" t="s">
        <v>163</v>
      </c>
      <c r="F1126" s="71" t="s">
        <v>39</v>
      </c>
      <c r="G1126" t="s">
        <v>249</v>
      </c>
      <c r="H1126" t="s">
        <v>276</v>
      </c>
      <c r="I1126" cm="1">
        <f t="array" ref="I1126">_xlfn.XLOOKUP(1,('Clean Data'!$A$1:$A$1893='Core data'!A1126)*('Clean Data'!$D$1:$D$1893='Core data'!D1126),'Clean Data'!$E$1:$E$1893,,0)</f>
        <v>1</v>
      </c>
    </row>
    <row r="1127" spans="1:9" hidden="1">
      <c r="A1127">
        <v>1</v>
      </c>
      <c r="B1127" t="s">
        <v>166</v>
      </c>
      <c r="C1127" t="s">
        <v>449</v>
      </c>
      <c r="D1127" t="s">
        <v>58</v>
      </c>
      <c r="E1127" s="69" t="s">
        <v>163</v>
      </c>
      <c r="F1127" s="71" t="s">
        <v>449</v>
      </c>
      <c r="G1127" t="s">
        <v>526</v>
      </c>
      <c r="H1127" t="s">
        <v>279</v>
      </c>
      <c r="I1127" cm="1">
        <f t="array" ref="I1127">_xlfn.XLOOKUP(1,('Clean Data'!$A$1:$A$1893='Core data'!A1127)*('Clean Data'!$D$1:$D$1893='Core data'!D1127),'Clean Data'!$E$1:$E$1893,,0)</f>
        <v>10.4</v>
      </c>
    </row>
    <row r="1128" spans="1:9" hidden="1">
      <c r="A1128">
        <v>1</v>
      </c>
      <c r="B1128" t="s">
        <v>166</v>
      </c>
      <c r="C1128" t="s">
        <v>449</v>
      </c>
      <c r="D1128" t="s">
        <v>58</v>
      </c>
      <c r="E1128" s="68" t="s">
        <v>164</v>
      </c>
      <c r="F1128" s="70" t="s">
        <v>449</v>
      </c>
      <c r="G1128" t="s">
        <v>527</v>
      </c>
      <c r="H1128" t="s">
        <v>280</v>
      </c>
      <c r="I1128" cm="1">
        <f t="array" ref="I1128">_xlfn.XLOOKUP(1,('Clean Data'!$A$1:$A$1893='Core data'!A1128)*('Clean Data'!$D$1:$D$1893='Core data'!D1128),'Clean Data'!$E$1:$E$1893,,0)</f>
        <v>10.4</v>
      </c>
    </row>
    <row r="1129" spans="1:9" hidden="1">
      <c r="A1129">
        <v>1</v>
      </c>
      <c r="B1129" t="s">
        <v>166</v>
      </c>
      <c r="C1129" t="s">
        <v>449</v>
      </c>
      <c r="D1129" t="s">
        <v>58</v>
      </c>
      <c r="E1129" s="73" t="s">
        <v>162</v>
      </c>
      <c r="F1129" t="s">
        <v>449</v>
      </c>
      <c r="G1129" t="s">
        <v>449</v>
      </c>
      <c r="H1129" t="s">
        <v>278</v>
      </c>
      <c r="I1129" cm="1">
        <f t="array" ref="I1129">_xlfn.XLOOKUP(1,('Clean Data'!$A$1:$A$1893='Core data'!A1129)*('Clean Data'!$D$1:$D$1893='Core data'!D1129),'Clean Data'!$E$1:$E$1893,,0)</f>
        <v>10.4</v>
      </c>
    </row>
    <row r="1130" spans="1:9" hidden="1">
      <c r="A1130">
        <v>4</v>
      </c>
      <c r="B1130" t="s">
        <v>444</v>
      </c>
      <c r="C1130" t="s">
        <v>449</v>
      </c>
      <c r="D1130" t="s">
        <v>58</v>
      </c>
      <c r="E1130" s="69" t="s">
        <v>163</v>
      </c>
      <c r="F1130" s="71" t="s">
        <v>449</v>
      </c>
      <c r="G1130" t="s">
        <v>526</v>
      </c>
      <c r="H1130" t="s">
        <v>279</v>
      </c>
      <c r="I1130" cm="1">
        <f t="array" ref="I1130">_xlfn.XLOOKUP(1,('Clean Data'!$A$1:$A$1893='Core data'!A1130)*('Clean Data'!$D$1:$D$1893='Core data'!D1130),'Clean Data'!$E$1:$E$1893,,0)</f>
        <v>9.1999999999999993</v>
      </c>
    </row>
    <row r="1131" spans="1:9" hidden="1">
      <c r="A1131">
        <v>4</v>
      </c>
      <c r="B1131" t="s">
        <v>444</v>
      </c>
      <c r="C1131" t="s">
        <v>449</v>
      </c>
      <c r="D1131" t="s">
        <v>58</v>
      </c>
      <c r="E1131" s="68" t="s">
        <v>164</v>
      </c>
      <c r="F1131" s="70" t="s">
        <v>449</v>
      </c>
      <c r="G1131" t="s">
        <v>527</v>
      </c>
      <c r="H1131" t="s">
        <v>280</v>
      </c>
      <c r="I1131" cm="1">
        <f t="array" ref="I1131">_xlfn.XLOOKUP(1,('Clean Data'!$A$1:$A$1893='Core data'!A1131)*('Clean Data'!$D$1:$D$1893='Core data'!D1131),'Clean Data'!$E$1:$E$1893,,0)</f>
        <v>9.1999999999999993</v>
      </c>
    </row>
    <row r="1132" spans="1:9" hidden="1">
      <c r="A1132">
        <v>4</v>
      </c>
      <c r="B1132" t="s">
        <v>444</v>
      </c>
      <c r="C1132" t="s">
        <v>449</v>
      </c>
      <c r="D1132" t="s">
        <v>58</v>
      </c>
      <c r="E1132" s="73" t="s">
        <v>162</v>
      </c>
      <c r="F1132" t="s">
        <v>449</v>
      </c>
      <c r="G1132" t="s">
        <v>449</v>
      </c>
      <c r="H1132" t="s">
        <v>278</v>
      </c>
      <c r="I1132" cm="1">
        <f t="array" ref="I1132">_xlfn.XLOOKUP(1,('Clean Data'!$A$1:$A$1893='Core data'!A1132)*('Clean Data'!$D$1:$D$1893='Core data'!D1132),'Clean Data'!$E$1:$E$1893,,0)</f>
        <v>9.1999999999999993</v>
      </c>
    </row>
    <row r="1133" spans="1:9" hidden="1">
      <c r="A1133">
        <v>5</v>
      </c>
      <c r="B1133" t="s">
        <v>169</v>
      </c>
      <c r="C1133" t="s">
        <v>449</v>
      </c>
      <c r="D1133" t="s">
        <v>58</v>
      </c>
      <c r="E1133" s="69" t="s">
        <v>163</v>
      </c>
      <c r="F1133" s="71" t="s">
        <v>449</v>
      </c>
      <c r="G1133" t="s">
        <v>526</v>
      </c>
      <c r="H1133" t="s">
        <v>279</v>
      </c>
      <c r="I1133" cm="1">
        <f t="array" ref="I1133">_xlfn.XLOOKUP(1,('Clean Data'!$A$1:$A$1893='Core data'!A1133)*('Clean Data'!$D$1:$D$1893='Core data'!D1133),'Clean Data'!$E$1:$E$1893,,0)</f>
        <v>7.5</v>
      </c>
    </row>
    <row r="1134" spans="1:9" hidden="1">
      <c r="A1134">
        <v>5</v>
      </c>
      <c r="B1134" t="s">
        <v>169</v>
      </c>
      <c r="C1134" t="s">
        <v>449</v>
      </c>
      <c r="D1134" t="s">
        <v>58</v>
      </c>
      <c r="E1134" s="68" t="s">
        <v>164</v>
      </c>
      <c r="F1134" s="70" t="s">
        <v>449</v>
      </c>
      <c r="G1134" t="s">
        <v>527</v>
      </c>
      <c r="H1134" t="s">
        <v>280</v>
      </c>
      <c r="I1134" cm="1">
        <f t="array" ref="I1134">_xlfn.XLOOKUP(1,('Clean Data'!$A$1:$A$1893='Core data'!A1134)*('Clean Data'!$D$1:$D$1893='Core data'!D1134),'Clean Data'!$E$1:$E$1893,,0)</f>
        <v>7.5</v>
      </c>
    </row>
    <row r="1135" spans="1:9" hidden="1">
      <c r="A1135">
        <v>5</v>
      </c>
      <c r="B1135" t="s">
        <v>169</v>
      </c>
      <c r="C1135" t="s">
        <v>449</v>
      </c>
      <c r="D1135" t="s">
        <v>58</v>
      </c>
      <c r="E1135" s="73" t="s">
        <v>162</v>
      </c>
      <c r="F1135" t="s">
        <v>449</v>
      </c>
      <c r="G1135" t="s">
        <v>449</v>
      </c>
      <c r="H1135" t="s">
        <v>278</v>
      </c>
      <c r="I1135" cm="1">
        <f t="array" ref="I1135">_xlfn.XLOOKUP(1,('Clean Data'!$A$1:$A$1893='Core data'!A1135)*('Clean Data'!$D$1:$D$1893='Core data'!D1135),'Clean Data'!$E$1:$E$1893,,0)</f>
        <v>7.5</v>
      </c>
    </row>
    <row r="1136" spans="1:9" hidden="1">
      <c r="A1136">
        <v>6</v>
      </c>
      <c r="B1136" t="s">
        <v>170</v>
      </c>
      <c r="C1136" t="s">
        <v>449</v>
      </c>
      <c r="D1136" t="s">
        <v>58</v>
      </c>
      <c r="E1136" s="69" t="s">
        <v>163</v>
      </c>
      <c r="F1136" s="71" t="s">
        <v>449</v>
      </c>
      <c r="G1136" t="s">
        <v>526</v>
      </c>
      <c r="H1136" t="s">
        <v>279</v>
      </c>
      <c r="I1136" cm="1">
        <f t="array" ref="I1136">_xlfn.XLOOKUP(1,('Clean Data'!$A$1:$A$1893='Core data'!A1136)*('Clean Data'!$D$1:$D$1893='Core data'!D1136),'Clean Data'!$E$1:$E$1893,,0)</f>
        <v>19.899999999999999</v>
      </c>
    </row>
    <row r="1137" spans="1:9" hidden="1">
      <c r="A1137">
        <v>6</v>
      </c>
      <c r="B1137" t="s">
        <v>170</v>
      </c>
      <c r="C1137" t="s">
        <v>449</v>
      </c>
      <c r="D1137" t="s">
        <v>58</v>
      </c>
      <c r="E1137" s="68" t="s">
        <v>164</v>
      </c>
      <c r="F1137" s="70" t="s">
        <v>449</v>
      </c>
      <c r="G1137" t="s">
        <v>527</v>
      </c>
      <c r="H1137" t="s">
        <v>280</v>
      </c>
      <c r="I1137" cm="1">
        <f t="array" ref="I1137">_xlfn.XLOOKUP(1,('Clean Data'!$A$1:$A$1893='Core data'!A1137)*('Clean Data'!$D$1:$D$1893='Core data'!D1137),'Clean Data'!$E$1:$E$1893,,0)</f>
        <v>19.899999999999999</v>
      </c>
    </row>
    <row r="1138" spans="1:9" hidden="1">
      <c r="A1138">
        <v>6</v>
      </c>
      <c r="B1138" t="s">
        <v>170</v>
      </c>
      <c r="C1138" t="s">
        <v>449</v>
      </c>
      <c r="D1138" t="s">
        <v>58</v>
      </c>
      <c r="E1138" s="73" t="s">
        <v>162</v>
      </c>
      <c r="F1138" t="s">
        <v>449</v>
      </c>
      <c r="G1138" t="s">
        <v>449</v>
      </c>
      <c r="H1138" t="s">
        <v>278</v>
      </c>
      <c r="I1138" cm="1">
        <f t="array" ref="I1138">_xlfn.XLOOKUP(1,('Clean Data'!$A$1:$A$1893='Core data'!A1138)*('Clean Data'!$D$1:$D$1893='Core data'!D1138),'Clean Data'!$E$1:$E$1893,,0)</f>
        <v>19.899999999999999</v>
      </c>
    </row>
    <row r="1139" spans="1:9" hidden="1">
      <c r="A1139">
        <v>7</v>
      </c>
      <c r="B1139" t="s">
        <v>171</v>
      </c>
      <c r="C1139" t="s">
        <v>449</v>
      </c>
      <c r="D1139" t="s">
        <v>58</v>
      </c>
      <c r="E1139" s="69" t="s">
        <v>163</v>
      </c>
      <c r="F1139" s="71" t="s">
        <v>449</v>
      </c>
      <c r="G1139" t="s">
        <v>526</v>
      </c>
      <c r="H1139" t="s">
        <v>279</v>
      </c>
      <c r="I1139" cm="1">
        <f t="array" ref="I1139">_xlfn.XLOOKUP(1,('Clean Data'!$A$1:$A$1893='Core data'!A1139)*('Clean Data'!$D$1:$D$1893='Core data'!D1139),'Clean Data'!$E$1:$E$1893,,0)</f>
        <v>26.2</v>
      </c>
    </row>
    <row r="1140" spans="1:9" hidden="1">
      <c r="A1140">
        <v>7</v>
      </c>
      <c r="B1140" t="s">
        <v>171</v>
      </c>
      <c r="C1140" t="s">
        <v>449</v>
      </c>
      <c r="D1140" t="s">
        <v>58</v>
      </c>
      <c r="E1140" s="68" t="s">
        <v>164</v>
      </c>
      <c r="F1140" s="70" t="s">
        <v>449</v>
      </c>
      <c r="G1140" t="s">
        <v>527</v>
      </c>
      <c r="H1140" t="s">
        <v>280</v>
      </c>
      <c r="I1140" cm="1">
        <f t="array" ref="I1140">_xlfn.XLOOKUP(1,('Clean Data'!$A$1:$A$1893='Core data'!A1140)*('Clean Data'!$D$1:$D$1893='Core data'!D1140),'Clean Data'!$E$1:$E$1893,,0)</f>
        <v>26.2</v>
      </c>
    </row>
    <row r="1141" spans="1:9" hidden="1">
      <c r="A1141">
        <v>7</v>
      </c>
      <c r="B1141" t="s">
        <v>171</v>
      </c>
      <c r="C1141" t="s">
        <v>449</v>
      </c>
      <c r="D1141" t="s">
        <v>58</v>
      </c>
      <c r="E1141" s="73" t="s">
        <v>162</v>
      </c>
      <c r="F1141" t="s">
        <v>449</v>
      </c>
      <c r="G1141" t="s">
        <v>449</v>
      </c>
      <c r="H1141" t="s">
        <v>278</v>
      </c>
      <c r="I1141" cm="1">
        <f t="array" ref="I1141">_xlfn.XLOOKUP(1,('Clean Data'!$A$1:$A$1893='Core data'!A1141)*('Clean Data'!$D$1:$D$1893='Core data'!D1141),'Clean Data'!$E$1:$E$1893,,0)</f>
        <v>26.2</v>
      </c>
    </row>
    <row r="1142" spans="1:9" hidden="1">
      <c r="A1142">
        <v>8</v>
      </c>
      <c r="B1142" t="s">
        <v>172</v>
      </c>
      <c r="C1142" t="s">
        <v>449</v>
      </c>
      <c r="D1142" t="s">
        <v>58</v>
      </c>
      <c r="E1142" s="69" t="s">
        <v>163</v>
      </c>
      <c r="F1142" s="71" t="s">
        <v>449</v>
      </c>
      <c r="G1142" t="s">
        <v>526</v>
      </c>
      <c r="H1142" t="s">
        <v>279</v>
      </c>
      <c r="I1142" cm="1">
        <f t="array" ref="I1142">_xlfn.XLOOKUP(1,('Clean Data'!$A$1:$A$1893='Core data'!A1142)*('Clean Data'!$D$1:$D$1893='Core data'!D1142),'Clean Data'!$E$1:$E$1893,,0)</f>
        <v>25.2</v>
      </c>
    </row>
    <row r="1143" spans="1:9" hidden="1">
      <c r="A1143">
        <v>8</v>
      </c>
      <c r="B1143" t="s">
        <v>172</v>
      </c>
      <c r="C1143" t="s">
        <v>449</v>
      </c>
      <c r="D1143" t="s">
        <v>58</v>
      </c>
      <c r="E1143" s="68" t="s">
        <v>164</v>
      </c>
      <c r="F1143" s="70" t="s">
        <v>449</v>
      </c>
      <c r="G1143" t="s">
        <v>527</v>
      </c>
      <c r="H1143" t="s">
        <v>280</v>
      </c>
      <c r="I1143" cm="1">
        <f t="array" ref="I1143">_xlfn.XLOOKUP(1,('Clean Data'!$A$1:$A$1893='Core data'!A1143)*('Clean Data'!$D$1:$D$1893='Core data'!D1143),'Clean Data'!$E$1:$E$1893,,0)</f>
        <v>25.2</v>
      </c>
    </row>
    <row r="1144" spans="1:9" hidden="1">
      <c r="A1144">
        <v>8</v>
      </c>
      <c r="B1144" t="s">
        <v>172</v>
      </c>
      <c r="C1144" t="s">
        <v>449</v>
      </c>
      <c r="D1144" t="s">
        <v>58</v>
      </c>
      <c r="E1144" s="73" t="s">
        <v>162</v>
      </c>
      <c r="F1144" t="s">
        <v>449</v>
      </c>
      <c r="G1144" t="s">
        <v>449</v>
      </c>
      <c r="H1144" t="s">
        <v>278</v>
      </c>
      <c r="I1144" cm="1">
        <f t="array" ref="I1144">_xlfn.XLOOKUP(1,('Clean Data'!$A$1:$A$1893='Core data'!A1144)*('Clean Data'!$D$1:$D$1893='Core data'!D1144),'Clean Data'!$E$1:$E$1893,,0)</f>
        <v>25.2</v>
      </c>
    </row>
    <row r="1145" spans="1:9" hidden="1">
      <c r="A1145">
        <v>10</v>
      </c>
      <c r="B1145" t="s">
        <v>174</v>
      </c>
      <c r="C1145" t="s">
        <v>449</v>
      </c>
      <c r="D1145" t="s">
        <v>58</v>
      </c>
      <c r="E1145" s="69" t="s">
        <v>163</v>
      </c>
      <c r="F1145" s="71" t="s">
        <v>449</v>
      </c>
      <c r="G1145" t="s">
        <v>526</v>
      </c>
      <c r="H1145" t="s">
        <v>279</v>
      </c>
      <c r="I1145" cm="1">
        <f t="array" ref="I1145">_xlfn.XLOOKUP(1,('Clean Data'!$A$1:$A$1893='Core data'!A1145)*('Clean Data'!$D$1:$D$1893='Core data'!D1145),'Clean Data'!$E$1:$E$1893,,0)</f>
        <v>19.899999999999999</v>
      </c>
    </row>
    <row r="1146" spans="1:9" hidden="1">
      <c r="A1146">
        <v>10</v>
      </c>
      <c r="B1146" t="s">
        <v>174</v>
      </c>
      <c r="C1146" t="s">
        <v>449</v>
      </c>
      <c r="D1146" t="s">
        <v>58</v>
      </c>
      <c r="E1146" s="68" t="s">
        <v>164</v>
      </c>
      <c r="F1146" s="70" t="s">
        <v>449</v>
      </c>
      <c r="G1146" t="s">
        <v>527</v>
      </c>
      <c r="H1146" t="s">
        <v>280</v>
      </c>
      <c r="I1146" cm="1">
        <f t="array" ref="I1146">_xlfn.XLOOKUP(1,('Clean Data'!$A$1:$A$1893='Core data'!A1146)*('Clean Data'!$D$1:$D$1893='Core data'!D1146),'Clean Data'!$E$1:$E$1893,,0)</f>
        <v>19.899999999999999</v>
      </c>
    </row>
    <row r="1147" spans="1:9" hidden="1">
      <c r="A1147">
        <v>10</v>
      </c>
      <c r="B1147" t="s">
        <v>174</v>
      </c>
      <c r="C1147" t="s">
        <v>449</v>
      </c>
      <c r="D1147" t="s">
        <v>58</v>
      </c>
      <c r="E1147" s="73" t="s">
        <v>162</v>
      </c>
      <c r="F1147" t="s">
        <v>449</v>
      </c>
      <c r="G1147" t="s">
        <v>449</v>
      </c>
      <c r="H1147" t="s">
        <v>278</v>
      </c>
      <c r="I1147" cm="1">
        <f t="array" ref="I1147">_xlfn.XLOOKUP(1,('Clean Data'!$A$1:$A$1893='Core data'!A1147)*('Clean Data'!$D$1:$D$1893='Core data'!D1147),'Clean Data'!$E$1:$E$1893,,0)</f>
        <v>19.899999999999999</v>
      </c>
    </row>
    <row r="1148" spans="1:9" hidden="1">
      <c r="A1148">
        <v>13</v>
      </c>
      <c r="B1148" t="s">
        <v>177</v>
      </c>
      <c r="C1148" t="s">
        <v>449</v>
      </c>
      <c r="D1148" t="s">
        <v>58</v>
      </c>
      <c r="E1148" s="69" t="s">
        <v>163</v>
      </c>
      <c r="F1148" s="71" t="s">
        <v>449</v>
      </c>
      <c r="G1148" t="s">
        <v>526</v>
      </c>
      <c r="H1148" t="s">
        <v>279</v>
      </c>
      <c r="I1148" cm="1">
        <f t="array" ref="I1148">_xlfn.XLOOKUP(1,('Clean Data'!$A$1:$A$1893='Core data'!A1148)*('Clean Data'!$D$1:$D$1893='Core data'!D1148),'Clean Data'!$E$1:$E$1893,,0)</f>
        <v>5.0999999999999996</v>
      </c>
    </row>
    <row r="1149" spans="1:9" hidden="1">
      <c r="A1149">
        <v>13</v>
      </c>
      <c r="B1149" t="s">
        <v>177</v>
      </c>
      <c r="C1149" t="s">
        <v>449</v>
      </c>
      <c r="D1149" t="s">
        <v>58</v>
      </c>
      <c r="E1149" s="68" t="s">
        <v>164</v>
      </c>
      <c r="F1149" s="70" t="s">
        <v>449</v>
      </c>
      <c r="G1149" t="s">
        <v>527</v>
      </c>
      <c r="H1149" t="s">
        <v>280</v>
      </c>
      <c r="I1149" cm="1">
        <f t="array" ref="I1149">_xlfn.XLOOKUP(1,('Clean Data'!$A$1:$A$1893='Core data'!A1149)*('Clean Data'!$D$1:$D$1893='Core data'!D1149),'Clean Data'!$E$1:$E$1893,,0)</f>
        <v>5.0999999999999996</v>
      </c>
    </row>
    <row r="1150" spans="1:9" hidden="1">
      <c r="A1150">
        <v>13</v>
      </c>
      <c r="B1150" t="s">
        <v>177</v>
      </c>
      <c r="C1150" t="s">
        <v>449</v>
      </c>
      <c r="D1150" t="s">
        <v>58</v>
      </c>
      <c r="E1150" s="73" t="s">
        <v>162</v>
      </c>
      <c r="F1150" t="s">
        <v>449</v>
      </c>
      <c r="G1150" t="s">
        <v>449</v>
      </c>
      <c r="H1150" t="s">
        <v>278</v>
      </c>
      <c r="I1150" cm="1">
        <f t="array" ref="I1150">_xlfn.XLOOKUP(1,('Clean Data'!$A$1:$A$1893='Core data'!A1150)*('Clean Data'!$D$1:$D$1893='Core data'!D1150),'Clean Data'!$E$1:$E$1893,,0)</f>
        <v>5.0999999999999996</v>
      </c>
    </row>
    <row r="1151" spans="1:9" hidden="1">
      <c r="A1151">
        <v>14</v>
      </c>
      <c r="B1151" t="s">
        <v>178</v>
      </c>
      <c r="C1151" t="s">
        <v>449</v>
      </c>
      <c r="D1151" t="s">
        <v>58</v>
      </c>
      <c r="E1151" s="69" t="s">
        <v>163</v>
      </c>
      <c r="F1151" s="71" t="s">
        <v>449</v>
      </c>
      <c r="G1151" t="s">
        <v>526</v>
      </c>
      <c r="H1151" t="s">
        <v>279</v>
      </c>
      <c r="I1151" cm="1">
        <f t="array" ref="I1151">_xlfn.XLOOKUP(1,('Clean Data'!$A$1:$A$1893='Core data'!A1151)*('Clean Data'!$D$1:$D$1893='Core data'!D1151),'Clean Data'!$E$1:$E$1893,,0)</f>
        <v>21.3</v>
      </c>
    </row>
    <row r="1152" spans="1:9" hidden="1">
      <c r="A1152">
        <v>14</v>
      </c>
      <c r="B1152" t="s">
        <v>178</v>
      </c>
      <c r="C1152" t="s">
        <v>449</v>
      </c>
      <c r="D1152" t="s">
        <v>58</v>
      </c>
      <c r="E1152" s="68" t="s">
        <v>164</v>
      </c>
      <c r="F1152" s="70" t="s">
        <v>449</v>
      </c>
      <c r="G1152" t="s">
        <v>527</v>
      </c>
      <c r="H1152" t="s">
        <v>280</v>
      </c>
      <c r="I1152" cm="1">
        <f t="array" ref="I1152">_xlfn.XLOOKUP(1,('Clean Data'!$A$1:$A$1893='Core data'!A1152)*('Clean Data'!$D$1:$D$1893='Core data'!D1152),'Clean Data'!$E$1:$E$1893,,0)</f>
        <v>21.3</v>
      </c>
    </row>
    <row r="1153" spans="1:9" hidden="1">
      <c r="A1153">
        <v>14</v>
      </c>
      <c r="B1153" t="s">
        <v>178</v>
      </c>
      <c r="C1153" t="s">
        <v>449</v>
      </c>
      <c r="D1153" t="s">
        <v>58</v>
      </c>
      <c r="E1153" s="73" t="s">
        <v>162</v>
      </c>
      <c r="F1153" t="s">
        <v>449</v>
      </c>
      <c r="G1153" t="s">
        <v>449</v>
      </c>
      <c r="H1153" t="s">
        <v>278</v>
      </c>
      <c r="I1153" cm="1">
        <f t="array" ref="I1153">_xlfn.XLOOKUP(1,('Clean Data'!$A$1:$A$1893='Core data'!A1153)*('Clean Data'!$D$1:$D$1893='Core data'!D1153),'Clean Data'!$E$1:$E$1893,,0)</f>
        <v>21.3</v>
      </c>
    </row>
    <row r="1154" spans="1:9" hidden="1">
      <c r="A1154">
        <v>15</v>
      </c>
      <c r="B1154" t="s">
        <v>179</v>
      </c>
      <c r="C1154" t="s">
        <v>449</v>
      </c>
      <c r="D1154" t="s">
        <v>58</v>
      </c>
      <c r="E1154" s="69" t="s">
        <v>163</v>
      </c>
      <c r="F1154" s="71" t="s">
        <v>449</v>
      </c>
      <c r="G1154" t="s">
        <v>526</v>
      </c>
      <c r="H1154" t="s">
        <v>279</v>
      </c>
      <c r="I1154" cm="1">
        <f t="array" ref="I1154">_xlfn.XLOOKUP(1,('Clean Data'!$A$1:$A$1893='Core data'!A1154)*('Clean Data'!$D$1:$D$1893='Core data'!D1154),'Clean Data'!$E$1:$E$1893,,0)</f>
        <v>8.8000000000000007</v>
      </c>
    </row>
    <row r="1155" spans="1:9" hidden="1">
      <c r="A1155">
        <v>15</v>
      </c>
      <c r="B1155" t="s">
        <v>179</v>
      </c>
      <c r="C1155" t="s">
        <v>449</v>
      </c>
      <c r="D1155" t="s">
        <v>58</v>
      </c>
      <c r="E1155" s="68" t="s">
        <v>164</v>
      </c>
      <c r="F1155" s="70" t="s">
        <v>449</v>
      </c>
      <c r="G1155" t="s">
        <v>527</v>
      </c>
      <c r="H1155" t="s">
        <v>280</v>
      </c>
      <c r="I1155" cm="1">
        <f t="array" ref="I1155">_xlfn.XLOOKUP(1,('Clean Data'!$A$1:$A$1893='Core data'!A1155)*('Clean Data'!$D$1:$D$1893='Core data'!D1155),'Clean Data'!$E$1:$E$1893,,0)</f>
        <v>8.8000000000000007</v>
      </c>
    </row>
    <row r="1156" spans="1:9" hidden="1">
      <c r="A1156">
        <v>15</v>
      </c>
      <c r="B1156" t="s">
        <v>179</v>
      </c>
      <c r="C1156" t="s">
        <v>449</v>
      </c>
      <c r="D1156" t="s">
        <v>58</v>
      </c>
      <c r="E1156" s="73" t="s">
        <v>162</v>
      </c>
      <c r="F1156" t="s">
        <v>449</v>
      </c>
      <c r="G1156" t="s">
        <v>449</v>
      </c>
      <c r="H1156" t="s">
        <v>278</v>
      </c>
      <c r="I1156" cm="1">
        <f t="array" ref="I1156">_xlfn.XLOOKUP(1,('Clean Data'!$A$1:$A$1893='Core data'!A1156)*('Clean Data'!$D$1:$D$1893='Core data'!D1156),'Clean Data'!$E$1:$E$1893,,0)</f>
        <v>8.8000000000000007</v>
      </c>
    </row>
    <row r="1157" spans="1:9" hidden="1">
      <c r="A1157">
        <v>16</v>
      </c>
      <c r="B1157" t="s">
        <v>180</v>
      </c>
      <c r="C1157" t="s">
        <v>449</v>
      </c>
      <c r="D1157" t="s">
        <v>58</v>
      </c>
      <c r="E1157" s="69" t="s">
        <v>163</v>
      </c>
      <c r="F1157" s="71" t="s">
        <v>449</v>
      </c>
      <c r="G1157" t="s">
        <v>526</v>
      </c>
      <c r="H1157" t="s">
        <v>279</v>
      </c>
      <c r="I1157" cm="1">
        <f t="array" ref="I1157">_xlfn.XLOOKUP(1,('Clean Data'!$A$1:$A$1893='Core data'!A1157)*('Clean Data'!$D$1:$D$1893='Core data'!D1157),'Clean Data'!$E$1:$E$1893,,0)</f>
        <v>19</v>
      </c>
    </row>
    <row r="1158" spans="1:9" hidden="1">
      <c r="A1158">
        <v>16</v>
      </c>
      <c r="B1158" t="s">
        <v>180</v>
      </c>
      <c r="C1158" t="s">
        <v>449</v>
      </c>
      <c r="D1158" t="s">
        <v>58</v>
      </c>
      <c r="E1158" s="68" t="s">
        <v>164</v>
      </c>
      <c r="F1158" s="70" t="s">
        <v>449</v>
      </c>
      <c r="G1158" t="s">
        <v>527</v>
      </c>
      <c r="H1158" t="s">
        <v>280</v>
      </c>
      <c r="I1158" cm="1">
        <f t="array" ref="I1158">_xlfn.XLOOKUP(1,('Clean Data'!$A$1:$A$1893='Core data'!A1158)*('Clean Data'!$D$1:$D$1893='Core data'!D1158),'Clean Data'!$E$1:$E$1893,,0)</f>
        <v>19</v>
      </c>
    </row>
    <row r="1159" spans="1:9" hidden="1">
      <c r="A1159">
        <v>16</v>
      </c>
      <c r="B1159" t="s">
        <v>180</v>
      </c>
      <c r="C1159" t="s">
        <v>449</v>
      </c>
      <c r="D1159" t="s">
        <v>58</v>
      </c>
      <c r="E1159" s="73" t="s">
        <v>162</v>
      </c>
      <c r="F1159" t="s">
        <v>449</v>
      </c>
      <c r="G1159" t="s">
        <v>449</v>
      </c>
      <c r="H1159" t="s">
        <v>278</v>
      </c>
      <c r="I1159" cm="1">
        <f t="array" ref="I1159">_xlfn.XLOOKUP(1,('Clean Data'!$A$1:$A$1893='Core data'!A1159)*('Clean Data'!$D$1:$D$1893='Core data'!D1159),'Clean Data'!$E$1:$E$1893,,0)</f>
        <v>19</v>
      </c>
    </row>
    <row r="1160" spans="1:9" hidden="1">
      <c r="A1160">
        <v>1</v>
      </c>
      <c r="B1160" t="s">
        <v>166</v>
      </c>
      <c r="C1160" t="s">
        <v>453</v>
      </c>
      <c r="D1160" t="s">
        <v>60</v>
      </c>
      <c r="E1160" s="73" t="s">
        <v>162</v>
      </c>
      <c r="F1160" t="s">
        <v>52</v>
      </c>
      <c r="G1160" t="s">
        <v>52</v>
      </c>
      <c r="H1160" t="s">
        <v>283</v>
      </c>
      <c r="I1160" cm="1">
        <f t="array" ref="I1160">_xlfn.XLOOKUP(1,('Clean Data'!$A$1:$A$1893='Core data'!A1160)*('Clean Data'!$D$1:$D$1893='Core data'!D1160),'Clean Data'!$E$1:$E$1893,,0)</f>
        <v>1</v>
      </c>
    </row>
    <row r="1161" spans="1:9" hidden="1">
      <c r="A1161">
        <v>1</v>
      </c>
      <c r="B1161" t="s">
        <v>166</v>
      </c>
      <c r="C1161" t="s">
        <v>453</v>
      </c>
      <c r="D1161" t="s">
        <v>60</v>
      </c>
      <c r="E1161" s="68" t="s">
        <v>164</v>
      </c>
      <c r="F1161" t="s">
        <v>52</v>
      </c>
      <c r="G1161" t="s">
        <v>266</v>
      </c>
      <c r="H1161" t="s">
        <v>285</v>
      </c>
      <c r="I1161" cm="1">
        <f t="array" ref="I1161">_xlfn.XLOOKUP(1,('Clean Data'!$A$1:$A$1893='Core data'!A1161)*('Clean Data'!$D$1:$D$1893='Core data'!D1161),'Clean Data'!$E$1:$E$1893,,0)</f>
        <v>1</v>
      </c>
    </row>
    <row r="1162" spans="1:9" hidden="1">
      <c r="A1162">
        <v>1</v>
      </c>
      <c r="B1162" t="s">
        <v>166</v>
      </c>
      <c r="C1162" t="s">
        <v>453</v>
      </c>
      <c r="D1162" t="s">
        <v>60</v>
      </c>
      <c r="E1162" s="69" t="s">
        <v>163</v>
      </c>
      <c r="F1162" t="s">
        <v>52</v>
      </c>
      <c r="G1162" t="s">
        <v>265</v>
      </c>
      <c r="H1162" t="s">
        <v>284</v>
      </c>
      <c r="I1162" cm="1">
        <f t="array" ref="I1162">_xlfn.XLOOKUP(1,('Clean Data'!$A$1:$A$1893='Core data'!A1162)*('Clean Data'!$D$1:$D$1893='Core data'!D1162),'Clean Data'!$E$1:$E$1893,,0)</f>
        <v>1</v>
      </c>
    </row>
    <row r="1163" spans="1:9" hidden="1">
      <c r="A1163">
        <v>2</v>
      </c>
      <c r="B1163" t="s">
        <v>167</v>
      </c>
      <c r="C1163" t="s">
        <v>453</v>
      </c>
      <c r="D1163" t="s">
        <v>60</v>
      </c>
      <c r="E1163" s="69" t="s">
        <v>163</v>
      </c>
      <c r="F1163" t="s">
        <v>52</v>
      </c>
      <c r="G1163" t="s">
        <v>265</v>
      </c>
      <c r="H1163" t="s">
        <v>284</v>
      </c>
      <c r="I1163" cm="1">
        <f t="array" ref="I1163">_xlfn.XLOOKUP(1,('Clean Data'!$A$1:$A$1893='Core data'!A1163)*('Clean Data'!$D$1:$D$1893='Core data'!D1163),'Clean Data'!$E$1:$E$1893,,0)</f>
        <v>1</v>
      </c>
    </row>
    <row r="1164" spans="1:9" hidden="1">
      <c r="A1164">
        <v>2</v>
      </c>
      <c r="B1164" t="s">
        <v>167</v>
      </c>
      <c r="C1164" t="s">
        <v>453</v>
      </c>
      <c r="D1164" t="s">
        <v>60</v>
      </c>
      <c r="E1164" s="73" t="s">
        <v>162</v>
      </c>
      <c r="F1164" t="s">
        <v>52</v>
      </c>
      <c r="G1164" t="s">
        <v>52</v>
      </c>
      <c r="H1164" t="s">
        <v>283</v>
      </c>
      <c r="I1164" cm="1">
        <f t="array" ref="I1164">_xlfn.XLOOKUP(1,('Clean Data'!$A$1:$A$1893='Core data'!A1164)*('Clean Data'!$D$1:$D$1893='Core data'!D1164),'Clean Data'!$E$1:$E$1893,,0)</f>
        <v>1</v>
      </c>
    </row>
    <row r="1165" spans="1:9" hidden="1">
      <c r="A1165">
        <v>2</v>
      </c>
      <c r="B1165" t="s">
        <v>167</v>
      </c>
      <c r="C1165" t="s">
        <v>453</v>
      </c>
      <c r="D1165" t="s">
        <v>60</v>
      </c>
      <c r="E1165" s="68" t="s">
        <v>164</v>
      </c>
      <c r="F1165" t="s">
        <v>52</v>
      </c>
      <c r="G1165" t="s">
        <v>266</v>
      </c>
      <c r="H1165" t="s">
        <v>285</v>
      </c>
      <c r="I1165" cm="1">
        <f t="array" ref="I1165">_xlfn.XLOOKUP(1,('Clean Data'!$A$1:$A$1893='Core data'!A1165)*('Clean Data'!$D$1:$D$1893='Core data'!D1165),'Clean Data'!$E$1:$E$1893,,0)</f>
        <v>1</v>
      </c>
    </row>
    <row r="1166" spans="1:9" hidden="1">
      <c r="A1166">
        <v>4</v>
      </c>
      <c r="B1166" t="s">
        <v>444</v>
      </c>
      <c r="C1166" t="s">
        <v>453</v>
      </c>
      <c r="D1166" t="s">
        <v>60</v>
      </c>
      <c r="E1166" s="69" t="s">
        <v>163</v>
      </c>
      <c r="F1166" t="s">
        <v>52</v>
      </c>
      <c r="G1166" t="s">
        <v>265</v>
      </c>
      <c r="H1166" t="s">
        <v>284</v>
      </c>
      <c r="I1166" cm="1">
        <f t="array" ref="I1166">_xlfn.XLOOKUP(1,('Clean Data'!$A$1:$A$1893='Core data'!A1166)*('Clean Data'!$D$1:$D$1893='Core data'!D1166),'Clean Data'!$E$1:$E$1893,,0)</f>
        <v>1</v>
      </c>
    </row>
    <row r="1167" spans="1:9" hidden="1">
      <c r="A1167">
        <v>4</v>
      </c>
      <c r="B1167" t="s">
        <v>444</v>
      </c>
      <c r="C1167" t="s">
        <v>453</v>
      </c>
      <c r="D1167" t="s">
        <v>60</v>
      </c>
      <c r="E1167" s="73" t="s">
        <v>162</v>
      </c>
      <c r="F1167" t="s">
        <v>52</v>
      </c>
      <c r="G1167" t="s">
        <v>52</v>
      </c>
      <c r="H1167" t="s">
        <v>283</v>
      </c>
      <c r="I1167" cm="1">
        <f t="array" ref="I1167">_xlfn.XLOOKUP(1,('Clean Data'!$A$1:$A$1893='Core data'!A1167)*('Clean Data'!$D$1:$D$1893='Core data'!D1167),'Clean Data'!$E$1:$E$1893,,0)</f>
        <v>1</v>
      </c>
    </row>
    <row r="1168" spans="1:9" hidden="1">
      <c r="A1168">
        <v>4</v>
      </c>
      <c r="B1168" t="s">
        <v>444</v>
      </c>
      <c r="C1168" t="s">
        <v>453</v>
      </c>
      <c r="D1168" t="s">
        <v>60</v>
      </c>
      <c r="E1168" s="68" t="s">
        <v>164</v>
      </c>
      <c r="F1168" t="s">
        <v>52</v>
      </c>
      <c r="G1168" t="s">
        <v>266</v>
      </c>
      <c r="H1168" t="s">
        <v>285</v>
      </c>
      <c r="I1168" cm="1">
        <f t="array" ref="I1168">_xlfn.XLOOKUP(1,('Clean Data'!$A$1:$A$1893='Core data'!A1168)*('Clean Data'!$D$1:$D$1893='Core data'!D1168),'Clean Data'!$E$1:$E$1893,,0)</f>
        <v>1</v>
      </c>
    </row>
    <row r="1169" spans="1:9" hidden="1">
      <c r="A1169">
        <v>5</v>
      </c>
      <c r="B1169" t="s">
        <v>169</v>
      </c>
      <c r="C1169" t="s">
        <v>453</v>
      </c>
      <c r="D1169" t="s">
        <v>60</v>
      </c>
      <c r="E1169" s="69" t="s">
        <v>163</v>
      </c>
      <c r="F1169" t="s">
        <v>52</v>
      </c>
      <c r="G1169" t="s">
        <v>265</v>
      </c>
      <c r="H1169" t="s">
        <v>284</v>
      </c>
      <c r="I1169" cm="1">
        <f t="array" ref="I1169">_xlfn.XLOOKUP(1,('Clean Data'!$A$1:$A$1893='Core data'!A1169)*('Clean Data'!$D$1:$D$1893='Core data'!D1169),'Clean Data'!$E$1:$E$1893,,0)</f>
        <v>1</v>
      </c>
    </row>
    <row r="1170" spans="1:9" hidden="1">
      <c r="A1170">
        <v>5</v>
      </c>
      <c r="B1170" t="s">
        <v>169</v>
      </c>
      <c r="C1170" t="s">
        <v>453</v>
      </c>
      <c r="D1170" t="s">
        <v>60</v>
      </c>
      <c r="E1170" s="73" t="s">
        <v>162</v>
      </c>
      <c r="F1170" t="s">
        <v>52</v>
      </c>
      <c r="G1170" t="s">
        <v>52</v>
      </c>
      <c r="H1170" t="s">
        <v>283</v>
      </c>
      <c r="I1170" cm="1">
        <f t="array" ref="I1170">_xlfn.XLOOKUP(1,('Clean Data'!$A$1:$A$1893='Core data'!A1170)*('Clean Data'!$D$1:$D$1893='Core data'!D1170),'Clean Data'!$E$1:$E$1893,,0)</f>
        <v>1</v>
      </c>
    </row>
    <row r="1171" spans="1:9" hidden="1">
      <c r="A1171">
        <v>5</v>
      </c>
      <c r="B1171" t="s">
        <v>169</v>
      </c>
      <c r="C1171" t="s">
        <v>453</v>
      </c>
      <c r="D1171" t="s">
        <v>60</v>
      </c>
      <c r="E1171" s="68" t="s">
        <v>164</v>
      </c>
      <c r="F1171" t="s">
        <v>52</v>
      </c>
      <c r="G1171" t="s">
        <v>266</v>
      </c>
      <c r="H1171" t="s">
        <v>285</v>
      </c>
      <c r="I1171" cm="1">
        <f t="array" ref="I1171">_xlfn.XLOOKUP(1,('Clean Data'!$A$1:$A$1893='Core data'!A1171)*('Clean Data'!$D$1:$D$1893='Core data'!D1171),'Clean Data'!$E$1:$E$1893,,0)</f>
        <v>1</v>
      </c>
    </row>
    <row r="1172" spans="1:9" hidden="1">
      <c r="A1172">
        <v>6</v>
      </c>
      <c r="B1172" t="s">
        <v>170</v>
      </c>
      <c r="C1172" t="s">
        <v>453</v>
      </c>
      <c r="D1172" t="s">
        <v>60</v>
      </c>
      <c r="E1172" s="69" t="s">
        <v>163</v>
      </c>
      <c r="F1172" t="s">
        <v>52</v>
      </c>
      <c r="G1172" t="s">
        <v>265</v>
      </c>
      <c r="H1172" t="s">
        <v>284</v>
      </c>
      <c r="I1172" cm="1">
        <f t="array" ref="I1172">_xlfn.XLOOKUP(1,('Clean Data'!$A$1:$A$1893='Core data'!A1172)*('Clean Data'!$D$1:$D$1893='Core data'!D1172),'Clean Data'!$E$1:$E$1893,,0)</f>
        <v>1</v>
      </c>
    </row>
    <row r="1173" spans="1:9" hidden="1">
      <c r="A1173">
        <v>6</v>
      </c>
      <c r="B1173" t="s">
        <v>170</v>
      </c>
      <c r="C1173" t="s">
        <v>453</v>
      </c>
      <c r="D1173" t="s">
        <v>60</v>
      </c>
      <c r="E1173" s="73" t="s">
        <v>162</v>
      </c>
      <c r="F1173" t="s">
        <v>52</v>
      </c>
      <c r="G1173" t="s">
        <v>52</v>
      </c>
      <c r="H1173" t="s">
        <v>283</v>
      </c>
      <c r="I1173" cm="1">
        <f t="array" ref="I1173">_xlfn.XLOOKUP(1,('Clean Data'!$A$1:$A$1893='Core data'!A1173)*('Clean Data'!$D$1:$D$1893='Core data'!D1173),'Clean Data'!$E$1:$E$1893,,0)</f>
        <v>1</v>
      </c>
    </row>
    <row r="1174" spans="1:9" hidden="1">
      <c r="A1174">
        <v>6</v>
      </c>
      <c r="B1174" t="s">
        <v>170</v>
      </c>
      <c r="C1174" t="s">
        <v>453</v>
      </c>
      <c r="D1174" t="s">
        <v>60</v>
      </c>
      <c r="E1174" s="68" t="s">
        <v>164</v>
      </c>
      <c r="F1174" t="s">
        <v>52</v>
      </c>
      <c r="G1174" t="s">
        <v>266</v>
      </c>
      <c r="H1174" t="s">
        <v>285</v>
      </c>
      <c r="I1174" cm="1">
        <f t="array" ref="I1174">_xlfn.XLOOKUP(1,('Clean Data'!$A$1:$A$1893='Core data'!A1174)*('Clean Data'!$D$1:$D$1893='Core data'!D1174),'Clean Data'!$E$1:$E$1893,,0)</f>
        <v>1</v>
      </c>
    </row>
    <row r="1175" spans="1:9" hidden="1">
      <c r="A1175">
        <v>7</v>
      </c>
      <c r="B1175" t="s">
        <v>171</v>
      </c>
      <c r="C1175" t="s">
        <v>453</v>
      </c>
      <c r="D1175" t="s">
        <v>60</v>
      </c>
      <c r="E1175" s="69" t="s">
        <v>163</v>
      </c>
      <c r="F1175" t="s">
        <v>52</v>
      </c>
      <c r="G1175" t="s">
        <v>265</v>
      </c>
      <c r="H1175" t="s">
        <v>284</v>
      </c>
      <c r="I1175" cm="1">
        <f t="array" ref="I1175">_xlfn.XLOOKUP(1,('Clean Data'!$A$1:$A$1893='Core data'!A1175)*('Clean Data'!$D$1:$D$1893='Core data'!D1175),'Clean Data'!$E$1:$E$1893,,0)</f>
        <v>1</v>
      </c>
    </row>
    <row r="1176" spans="1:9" hidden="1">
      <c r="A1176">
        <v>7</v>
      </c>
      <c r="B1176" t="s">
        <v>171</v>
      </c>
      <c r="C1176" t="s">
        <v>453</v>
      </c>
      <c r="D1176" t="s">
        <v>60</v>
      </c>
      <c r="E1176" s="73" t="s">
        <v>162</v>
      </c>
      <c r="F1176" t="s">
        <v>52</v>
      </c>
      <c r="G1176" t="s">
        <v>52</v>
      </c>
      <c r="H1176" t="s">
        <v>283</v>
      </c>
      <c r="I1176" cm="1">
        <f t="array" ref="I1176">_xlfn.XLOOKUP(1,('Clean Data'!$A$1:$A$1893='Core data'!A1176)*('Clean Data'!$D$1:$D$1893='Core data'!D1176),'Clean Data'!$E$1:$E$1893,,0)</f>
        <v>1</v>
      </c>
    </row>
    <row r="1177" spans="1:9" hidden="1">
      <c r="A1177">
        <v>7</v>
      </c>
      <c r="B1177" t="s">
        <v>171</v>
      </c>
      <c r="C1177" t="s">
        <v>453</v>
      </c>
      <c r="D1177" t="s">
        <v>60</v>
      </c>
      <c r="E1177" s="68" t="s">
        <v>164</v>
      </c>
      <c r="F1177" t="s">
        <v>52</v>
      </c>
      <c r="G1177" t="s">
        <v>266</v>
      </c>
      <c r="H1177" t="s">
        <v>285</v>
      </c>
      <c r="I1177" cm="1">
        <f t="array" ref="I1177">_xlfn.XLOOKUP(1,('Clean Data'!$A$1:$A$1893='Core data'!A1177)*('Clean Data'!$D$1:$D$1893='Core data'!D1177),'Clean Data'!$E$1:$E$1893,,0)</f>
        <v>1</v>
      </c>
    </row>
    <row r="1178" spans="1:9" hidden="1">
      <c r="A1178">
        <v>8</v>
      </c>
      <c r="B1178" t="s">
        <v>172</v>
      </c>
      <c r="C1178" t="s">
        <v>453</v>
      </c>
      <c r="D1178" t="s">
        <v>60</v>
      </c>
      <c r="E1178" s="69" t="s">
        <v>163</v>
      </c>
      <c r="F1178" t="s">
        <v>52</v>
      </c>
      <c r="G1178" t="s">
        <v>265</v>
      </c>
      <c r="H1178" t="s">
        <v>284</v>
      </c>
      <c r="I1178" cm="1">
        <f t="array" ref="I1178">_xlfn.XLOOKUP(1,('Clean Data'!$A$1:$A$1893='Core data'!A1178)*('Clean Data'!$D$1:$D$1893='Core data'!D1178),'Clean Data'!$E$1:$E$1893,,0)</f>
        <v>1</v>
      </c>
    </row>
    <row r="1179" spans="1:9" hidden="1">
      <c r="A1179">
        <v>8</v>
      </c>
      <c r="B1179" t="s">
        <v>172</v>
      </c>
      <c r="C1179" t="s">
        <v>453</v>
      </c>
      <c r="D1179" t="s">
        <v>60</v>
      </c>
      <c r="E1179" s="73" t="s">
        <v>162</v>
      </c>
      <c r="F1179" t="s">
        <v>52</v>
      </c>
      <c r="G1179" t="s">
        <v>52</v>
      </c>
      <c r="H1179" t="s">
        <v>283</v>
      </c>
      <c r="I1179" cm="1">
        <f t="array" ref="I1179">_xlfn.XLOOKUP(1,('Clean Data'!$A$1:$A$1893='Core data'!A1179)*('Clean Data'!$D$1:$D$1893='Core data'!D1179),'Clean Data'!$E$1:$E$1893,,0)</f>
        <v>1</v>
      </c>
    </row>
    <row r="1180" spans="1:9" hidden="1">
      <c r="A1180">
        <v>8</v>
      </c>
      <c r="B1180" t="s">
        <v>172</v>
      </c>
      <c r="C1180" t="s">
        <v>453</v>
      </c>
      <c r="D1180" t="s">
        <v>60</v>
      </c>
      <c r="E1180" s="68" t="s">
        <v>164</v>
      </c>
      <c r="F1180" t="s">
        <v>52</v>
      </c>
      <c r="G1180" t="s">
        <v>266</v>
      </c>
      <c r="H1180" t="s">
        <v>285</v>
      </c>
      <c r="I1180" cm="1">
        <f t="array" ref="I1180">_xlfn.XLOOKUP(1,('Clean Data'!$A$1:$A$1893='Core data'!A1180)*('Clean Data'!$D$1:$D$1893='Core data'!D1180),'Clean Data'!$E$1:$E$1893,,0)</f>
        <v>1</v>
      </c>
    </row>
    <row r="1181" spans="1:9" hidden="1">
      <c r="A1181">
        <v>9</v>
      </c>
      <c r="B1181" t="s">
        <v>173</v>
      </c>
      <c r="C1181" t="s">
        <v>453</v>
      </c>
      <c r="D1181" t="s">
        <v>60</v>
      </c>
      <c r="E1181" s="69" t="s">
        <v>163</v>
      </c>
      <c r="F1181" t="s">
        <v>52</v>
      </c>
      <c r="G1181" t="s">
        <v>265</v>
      </c>
      <c r="H1181" t="s">
        <v>284</v>
      </c>
      <c r="I1181" cm="1">
        <f t="array" ref="I1181">_xlfn.XLOOKUP(1,('Clean Data'!$A$1:$A$1893='Core data'!A1181)*('Clean Data'!$D$1:$D$1893='Core data'!D1181),'Clean Data'!$E$1:$E$1893,,0)</f>
        <v>1</v>
      </c>
    </row>
    <row r="1182" spans="1:9" hidden="1">
      <c r="A1182">
        <v>9</v>
      </c>
      <c r="B1182" t="s">
        <v>173</v>
      </c>
      <c r="C1182" t="s">
        <v>453</v>
      </c>
      <c r="D1182" t="s">
        <v>60</v>
      </c>
      <c r="E1182" s="73" t="s">
        <v>162</v>
      </c>
      <c r="F1182" t="s">
        <v>52</v>
      </c>
      <c r="G1182" t="s">
        <v>52</v>
      </c>
      <c r="H1182" t="s">
        <v>283</v>
      </c>
      <c r="I1182" cm="1">
        <f t="array" ref="I1182">_xlfn.XLOOKUP(1,('Clean Data'!$A$1:$A$1893='Core data'!A1182)*('Clean Data'!$D$1:$D$1893='Core data'!D1182),'Clean Data'!$E$1:$E$1893,,0)</f>
        <v>1</v>
      </c>
    </row>
    <row r="1183" spans="1:9" hidden="1">
      <c r="A1183">
        <v>9</v>
      </c>
      <c r="B1183" t="s">
        <v>173</v>
      </c>
      <c r="C1183" t="s">
        <v>453</v>
      </c>
      <c r="D1183" t="s">
        <v>60</v>
      </c>
      <c r="E1183" s="68" t="s">
        <v>164</v>
      </c>
      <c r="F1183" t="s">
        <v>52</v>
      </c>
      <c r="G1183" t="s">
        <v>266</v>
      </c>
      <c r="H1183" t="s">
        <v>285</v>
      </c>
      <c r="I1183" cm="1">
        <f t="array" ref="I1183">_xlfn.XLOOKUP(1,('Clean Data'!$A$1:$A$1893='Core data'!A1183)*('Clean Data'!$D$1:$D$1893='Core data'!D1183),'Clean Data'!$E$1:$E$1893,,0)</f>
        <v>1</v>
      </c>
    </row>
    <row r="1184" spans="1:9" hidden="1">
      <c r="A1184">
        <v>10</v>
      </c>
      <c r="B1184" t="s">
        <v>174</v>
      </c>
      <c r="C1184" t="s">
        <v>453</v>
      </c>
      <c r="D1184" t="s">
        <v>60</v>
      </c>
      <c r="E1184" s="69" t="s">
        <v>163</v>
      </c>
      <c r="F1184" t="s">
        <v>52</v>
      </c>
      <c r="G1184" t="s">
        <v>265</v>
      </c>
      <c r="H1184" t="s">
        <v>284</v>
      </c>
      <c r="I1184" cm="1">
        <f t="array" ref="I1184">_xlfn.XLOOKUP(1,('Clean Data'!$A$1:$A$1893='Core data'!A1184)*('Clean Data'!$D$1:$D$1893='Core data'!D1184),'Clean Data'!$E$1:$E$1893,,0)</f>
        <v>1</v>
      </c>
    </row>
    <row r="1185" spans="1:9" hidden="1">
      <c r="A1185">
        <v>10</v>
      </c>
      <c r="B1185" t="s">
        <v>174</v>
      </c>
      <c r="C1185" t="s">
        <v>453</v>
      </c>
      <c r="D1185" t="s">
        <v>60</v>
      </c>
      <c r="E1185" s="73" t="s">
        <v>162</v>
      </c>
      <c r="F1185" t="s">
        <v>52</v>
      </c>
      <c r="G1185" t="s">
        <v>52</v>
      </c>
      <c r="H1185" t="s">
        <v>283</v>
      </c>
      <c r="I1185" cm="1">
        <f t="array" ref="I1185">_xlfn.XLOOKUP(1,('Clean Data'!$A$1:$A$1893='Core data'!A1185)*('Clean Data'!$D$1:$D$1893='Core data'!D1185),'Clean Data'!$E$1:$E$1893,,0)</f>
        <v>1</v>
      </c>
    </row>
    <row r="1186" spans="1:9" hidden="1">
      <c r="A1186">
        <v>10</v>
      </c>
      <c r="B1186" t="s">
        <v>174</v>
      </c>
      <c r="C1186" t="s">
        <v>453</v>
      </c>
      <c r="D1186" t="s">
        <v>60</v>
      </c>
      <c r="E1186" s="68" t="s">
        <v>164</v>
      </c>
      <c r="F1186" t="s">
        <v>52</v>
      </c>
      <c r="G1186" t="s">
        <v>266</v>
      </c>
      <c r="H1186" t="s">
        <v>285</v>
      </c>
      <c r="I1186" cm="1">
        <f t="array" ref="I1186">_xlfn.XLOOKUP(1,('Clean Data'!$A$1:$A$1893='Core data'!A1186)*('Clean Data'!$D$1:$D$1893='Core data'!D1186),'Clean Data'!$E$1:$E$1893,,0)</f>
        <v>1</v>
      </c>
    </row>
    <row r="1187" spans="1:9" hidden="1">
      <c r="A1187">
        <v>11</v>
      </c>
      <c r="B1187" t="s">
        <v>175</v>
      </c>
      <c r="C1187" t="s">
        <v>453</v>
      </c>
      <c r="D1187" t="s">
        <v>60</v>
      </c>
      <c r="E1187" s="69" t="s">
        <v>163</v>
      </c>
      <c r="F1187" t="s">
        <v>52</v>
      </c>
      <c r="G1187" t="s">
        <v>265</v>
      </c>
      <c r="H1187" t="s">
        <v>284</v>
      </c>
      <c r="I1187" cm="1">
        <f t="array" ref="I1187">_xlfn.XLOOKUP(1,('Clean Data'!$A$1:$A$1893='Core data'!A1187)*('Clean Data'!$D$1:$D$1893='Core data'!D1187),'Clean Data'!$E$1:$E$1893,,0)</f>
        <v>1</v>
      </c>
    </row>
    <row r="1188" spans="1:9" hidden="1">
      <c r="A1188">
        <v>11</v>
      </c>
      <c r="B1188" t="s">
        <v>175</v>
      </c>
      <c r="C1188" t="s">
        <v>453</v>
      </c>
      <c r="D1188" t="s">
        <v>60</v>
      </c>
      <c r="E1188" s="73" t="s">
        <v>162</v>
      </c>
      <c r="F1188" t="s">
        <v>52</v>
      </c>
      <c r="G1188" t="s">
        <v>52</v>
      </c>
      <c r="H1188" t="s">
        <v>283</v>
      </c>
      <c r="I1188" cm="1">
        <f t="array" ref="I1188">_xlfn.XLOOKUP(1,('Clean Data'!$A$1:$A$1893='Core data'!A1188)*('Clean Data'!$D$1:$D$1893='Core data'!D1188),'Clean Data'!$E$1:$E$1893,,0)</f>
        <v>1</v>
      </c>
    </row>
    <row r="1189" spans="1:9" hidden="1">
      <c r="A1189">
        <v>11</v>
      </c>
      <c r="B1189" t="s">
        <v>175</v>
      </c>
      <c r="C1189" t="s">
        <v>453</v>
      </c>
      <c r="D1189" t="s">
        <v>60</v>
      </c>
      <c r="E1189" s="68" t="s">
        <v>164</v>
      </c>
      <c r="F1189" t="s">
        <v>52</v>
      </c>
      <c r="G1189" t="s">
        <v>266</v>
      </c>
      <c r="H1189" t="s">
        <v>285</v>
      </c>
      <c r="I1189" cm="1">
        <f t="array" ref="I1189">_xlfn.XLOOKUP(1,('Clean Data'!$A$1:$A$1893='Core data'!A1189)*('Clean Data'!$D$1:$D$1893='Core data'!D1189),'Clean Data'!$E$1:$E$1893,,0)</f>
        <v>1</v>
      </c>
    </row>
    <row r="1190" spans="1:9" hidden="1">
      <c r="A1190">
        <v>12</v>
      </c>
      <c r="B1190" t="s">
        <v>176</v>
      </c>
      <c r="C1190" t="s">
        <v>453</v>
      </c>
      <c r="D1190" t="s">
        <v>60</v>
      </c>
      <c r="E1190" s="69" t="s">
        <v>163</v>
      </c>
      <c r="F1190" t="s">
        <v>52</v>
      </c>
      <c r="G1190" t="s">
        <v>265</v>
      </c>
      <c r="H1190" t="s">
        <v>284</v>
      </c>
      <c r="I1190" cm="1">
        <f t="array" ref="I1190">_xlfn.XLOOKUP(1,('Clean Data'!$A$1:$A$1893='Core data'!A1190)*('Clean Data'!$D$1:$D$1893='Core data'!D1190),'Clean Data'!$E$1:$E$1893,,0)</f>
        <v>1</v>
      </c>
    </row>
    <row r="1191" spans="1:9" hidden="1">
      <c r="A1191">
        <v>12</v>
      </c>
      <c r="B1191" t="s">
        <v>176</v>
      </c>
      <c r="C1191" t="s">
        <v>453</v>
      </c>
      <c r="D1191" t="s">
        <v>60</v>
      </c>
      <c r="E1191" s="73" t="s">
        <v>162</v>
      </c>
      <c r="F1191" t="s">
        <v>52</v>
      </c>
      <c r="G1191" t="s">
        <v>52</v>
      </c>
      <c r="H1191" t="s">
        <v>283</v>
      </c>
      <c r="I1191" cm="1">
        <f t="array" ref="I1191">_xlfn.XLOOKUP(1,('Clean Data'!$A$1:$A$1893='Core data'!A1191)*('Clean Data'!$D$1:$D$1893='Core data'!D1191),'Clean Data'!$E$1:$E$1893,,0)</f>
        <v>1</v>
      </c>
    </row>
    <row r="1192" spans="1:9" hidden="1">
      <c r="A1192">
        <v>12</v>
      </c>
      <c r="B1192" t="s">
        <v>176</v>
      </c>
      <c r="C1192" t="s">
        <v>453</v>
      </c>
      <c r="D1192" t="s">
        <v>60</v>
      </c>
      <c r="E1192" s="68" t="s">
        <v>164</v>
      </c>
      <c r="F1192" t="s">
        <v>52</v>
      </c>
      <c r="G1192" t="s">
        <v>266</v>
      </c>
      <c r="H1192" t="s">
        <v>285</v>
      </c>
      <c r="I1192" cm="1">
        <f t="array" ref="I1192">_xlfn.XLOOKUP(1,('Clean Data'!$A$1:$A$1893='Core data'!A1192)*('Clean Data'!$D$1:$D$1893='Core data'!D1192),'Clean Data'!$E$1:$E$1893,,0)</f>
        <v>1</v>
      </c>
    </row>
    <row r="1193" spans="1:9" hidden="1">
      <c r="A1193">
        <v>13</v>
      </c>
      <c r="B1193" t="s">
        <v>177</v>
      </c>
      <c r="C1193" t="s">
        <v>453</v>
      </c>
      <c r="D1193" t="s">
        <v>60</v>
      </c>
      <c r="E1193" s="69" t="s">
        <v>163</v>
      </c>
      <c r="F1193" t="s">
        <v>52</v>
      </c>
      <c r="G1193" t="s">
        <v>265</v>
      </c>
      <c r="H1193" t="s">
        <v>284</v>
      </c>
      <c r="I1193" cm="1">
        <f t="array" ref="I1193">_xlfn.XLOOKUP(1,('Clean Data'!$A$1:$A$1893='Core data'!A1193)*('Clean Data'!$D$1:$D$1893='Core data'!D1193),'Clean Data'!$E$1:$E$1893,,0)</f>
        <v>1</v>
      </c>
    </row>
    <row r="1194" spans="1:9" hidden="1">
      <c r="A1194">
        <v>13</v>
      </c>
      <c r="B1194" t="s">
        <v>177</v>
      </c>
      <c r="C1194" t="s">
        <v>453</v>
      </c>
      <c r="D1194" t="s">
        <v>60</v>
      </c>
      <c r="E1194" s="73" t="s">
        <v>162</v>
      </c>
      <c r="F1194" t="s">
        <v>52</v>
      </c>
      <c r="G1194" t="s">
        <v>52</v>
      </c>
      <c r="H1194" t="s">
        <v>283</v>
      </c>
      <c r="I1194" cm="1">
        <f t="array" ref="I1194">_xlfn.XLOOKUP(1,('Clean Data'!$A$1:$A$1893='Core data'!A1194)*('Clean Data'!$D$1:$D$1893='Core data'!D1194),'Clean Data'!$E$1:$E$1893,,0)</f>
        <v>1</v>
      </c>
    </row>
    <row r="1195" spans="1:9" hidden="1">
      <c r="A1195">
        <v>13</v>
      </c>
      <c r="B1195" t="s">
        <v>177</v>
      </c>
      <c r="C1195" t="s">
        <v>453</v>
      </c>
      <c r="D1195" t="s">
        <v>60</v>
      </c>
      <c r="E1195" s="68" t="s">
        <v>164</v>
      </c>
      <c r="F1195" t="s">
        <v>52</v>
      </c>
      <c r="G1195" t="s">
        <v>266</v>
      </c>
      <c r="H1195" t="s">
        <v>285</v>
      </c>
      <c r="I1195" cm="1">
        <f t="array" ref="I1195">_xlfn.XLOOKUP(1,('Clean Data'!$A$1:$A$1893='Core data'!A1195)*('Clean Data'!$D$1:$D$1893='Core data'!D1195),'Clean Data'!$E$1:$E$1893,,0)</f>
        <v>1</v>
      </c>
    </row>
    <row r="1196" spans="1:9" hidden="1">
      <c r="A1196">
        <v>14</v>
      </c>
      <c r="B1196" t="s">
        <v>178</v>
      </c>
      <c r="C1196" t="s">
        <v>453</v>
      </c>
      <c r="D1196" t="s">
        <v>60</v>
      </c>
      <c r="E1196" s="69" t="s">
        <v>163</v>
      </c>
      <c r="F1196" t="s">
        <v>52</v>
      </c>
      <c r="G1196" t="s">
        <v>265</v>
      </c>
      <c r="H1196" t="s">
        <v>284</v>
      </c>
      <c r="I1196" cm="1">
        <f t="array" ref="I1196">_xlfn.XLOOKUP(1,('Clean Data'!$A$1:$A$1893='Core data'!A1196)*('Clean Data'!$D$1:$D$1893='Core data'!D1196),'Clean Data'!$E$1:$E$1893,,0)</f>
        <v>1</v>
      </c>
    </row>
    <row r="1197" spans="1:9" hidden="1">
      <c r="A1197">
        <v>14</v>
      </c>
      <c r="B1197" t="s">
        <v>178</v>
      </c>
      <c r="C1197" t="s">
        <v>453</v>
      </c>
      <c r="D1197" t="s">
        <v>60</v>
      </c>
      <c r="E1197" s="73" t="s">
        <v>162</v>
      </c>
      <c r="F1197" t="s">
        <v>52</v>
      </c>
      <c r="G1197" t="s">
        <v>52</v>
      </c>
      <c r="H1197" t="s">
        <v>283</v>
      </c>
      <c r="I1197" cm="1">
        <f t="array" ref="I1197">_xlfn.XLOOKUP(1,('Clean Data'!$A$1:$A$1893='Core data'!A1197)*('Clean Data'!$D$1:$D$1893='Core data'!D1197),'Clean Data'!$E$1:$E$1893,,0)</f>
        <v>1</v>
      </c>
    </row>
    <row r="1198" spans="1:9" hidden="1">
      <c r="A1198">
        <v>14</v>
      </c>
      <c r="B1198" t="s">
        <v>178</v>
      </c>
      <c r="C1198" t="s">
        <v>453</v>
      </c>
      <c r="D1198" t="s">
        <v>60</v>
      </c>
      <c r="E1198" s="68" t="s">
        <v>164</v>
      </c>
      <c r="F1198" t="s">
        <v>52</v>
      </c>
      <c r="G1198" t="s">
        <v>266</v>
      </c>
      <c r="H1198" t="s">
        <v>285</v>
      </c>
      <c r="I1198" cm="1">
        <f t="array" ref="I1198">_xlfn.XLOOKUP(1,('Clean Data'!$A$1:$A$1893='Core data'!A1198)*('Clean Data'!$D$1:$D$1893='Core data'!D1198),'Clean Data'!$E$1:$E$1893,,0)</f>
        <v>1</v>
      </c>
    </row>
    <row r="1199" spans="1:9" hidden="1">
      <c r="A1199">
        <v>15</v>
      </c>
      <c r="B1199" t="s">
        <v>179</v>
      </c>
      <c r="C1199" t="s">
        <v>453</v>
      </c>
      <c r="D1199" t="s">
        <v>60</v>
      </c>
      <c r="E1199" s="69" t="s">
        <v>163</v>
      </c>
      <c r="F1199" t="s">
        <v>52</v>
      </c>
      <c r="G1199" t="s">
        <v>265</v>
      </c>
      <c r="H1199" t="s">
        <v>284</v>
      </c>
      <c r="I1199" cm="1">
        <f t="array" ref="I1199">_xlfn.XLOOKUP(1,('Clean Data'!$A$1:$A$1893='Core data'!A1199)*('Clean Data'!$D$1:$D$1893='Core data'!D1199),'Clean Data'!$E$1:$E$1893,,0)</f>
        <v>1</v>
      </c>
    </row>
    <row r="1200" spans="1:9" hidden="1">
      <c r="A1200">
        <v>15</v>
      </c>
      <c r="B1200" t="s">
        <v>179</v>
      </c>
      <c r="C1200" t="s">
        <v>453</v>
      </c>
      <c r="D1200" t="s">
        <v>60</v>
      </c>
      <c r="E1200" s="73" t="s">
        <v>162</v>
      </c>
      <c r="F1200" t="s">
        <v>52</v>
      </c>
      <c r="G1200" t="s">
        <v>52</v>
      </c>
      <c r="H1200" t="s">
        <v>283</v>
      </c>
      <c r="I1200" cm="1">
        <f t="array" ref="I1200">_xlfn.XLOOKUP(1,('Clean Data'!$A$1:$A$1893='Core data'!A1200)*('Clean Data'!$D$1:$D$1893='Core data'!D1200),'Clean Data'!$E$1:$E$1893,,0)</f>
        <v>1</v>
      </c>
    </row>
    <row r="1201" spans="1:9" hidden="1">
      <c r="A1201">
        <v>15</v>
      </c>
      <c r="B1201" t="s">
        <v>179</v>
      </c>
      <c r="C1201" t="s">
        <v>453</v>
      </c>
      <c r="D1201" t="s">
        <v>60</v>
      </c>
      <c r="E1201" s="68" t="s">
        <v>164</v>
      </c>
      <c r="F1201" t="s">
        <v>52</v>
      </c>
      <c r="G1201" t="s">
        <v>266</v>
      </c>
      <c r="H1201" t="s">
        <v>285</v>
      </c>
      <c r="I1201" cm="1">
        <f t="array" ref="I1201">_xlfn.XLOOKUP(1,('Clean Data'!$A$1:$A$1893='Core data'!A1201)*('Clean Data'!$D$1:$D$1893='Core data'!D1201),'Clean Data'!$E$1:$E$1893,,0)</f>
        <v>1</v>
      </c>
    </row>
    <row r="1202" spans="1:9" hidden="1">
      <c r="A1202">
        <v>16</v>
      </c>
      <c r="B1202" t="s">
        <v>180</v>
      </c>
      <c r="C1202" t="s">
        <v>453</v>
      </c>
      <c r="D1202" t="s">
        <v>60</v>
      </c>
      <c r="E1202" s="69" t="s">
        <v>163</v>
      </c>
      <c r="F1202" t="s">
        <v>52</v>
      </c>
      <c r="G1202" t="s">
        <v>265</v>
      </c>
      <c r="H1202" t="s">
        <v>284</v>
      </c>
      <c r="I1202" cm="1">
        <f t="array" ref="I1202">_xlfn.XLOOKUP(1,('Clean Data'!$A$1:$A$1893='Core data'!A1202)*('Clean Data'!$D$1:$D$1893='Core data'!D1202),'Clean Data'!$E$1:$E$1893,,0)</f>
        <v>1</v>
      </c>
    </row>
    <row r="1203" spans="1:9" hidden="1">
      <c r="A1203">
        <v>16</v>
      </c>
      <c r="B1203" t="s">
        <v>180</v>
      </c>
      <c r="C1203" t="s">
        <v>453</v>
      </c>
      <c r="D1203" t="s">
        <v>60</v>
      </c>
      <c r="E1203" s="73" t="s">
        <v>162</v>
      </c>
      <c r="F1203" t="s">
        <v>52</v>
      </c>
      <c r="G1203" t="s">
        <v>52</v>
      </c>
      <c r="H1203" t="s">
        <v>283</v>
      </c>
      <c r="I1203" cm="1">
        <f t="array" ref="I1203">_xlfn.XLOOKUP(1,('Clean Data'!$A$1:$A$1893='Core data'!A1203)*('Clean Data'!$D$1:$D$1893='Core data'!D1203),'Clean Data'!$E$1:$E$1893,,0)</f>
        <v>1</v>
      </c>
    </row>
    <row r="1204" spans="1:9" hidden="1">
      <c r="A1204">
        <v>16</v>
      </c>
      <c r="B1204" t="s">
        <v>180</v>
      </c>
      <c r="C1204" t="s">
        <v>453</v>
      </c>
      <c r="D1204" t="s">
        <v>60</v>
      </c>
      <c r="E1204" s="68" t="s">
        <v>164</v>
      </c>
      <c r="F1204" t="s">
        <v>52</v>
      </c>
      <c r="G1204" t="s">
        <v>266</v>
      </c>
      <c r="H1204" t="s">
        <v>285</v>
      </c>
      <c r="I1204" cm="1">
        <f t="array" ref="I1204">_xlfn.XLOOKUP(1,('Clean Data'!$A$1:$A$1893='Core data'!A1204)*('Clean Data'!$D$1:$D$1893='Core data'!D1204),'Clean Data'!$E$1:$E$1893,,0)</f>
        <v>1</v>
      </c>
    </row>
    <row r="1205" spans="1:9" hidden="1">
      <c r="A1205">
        <v>1</v>
      </c>
      <c r="B1205" t="s">
        <v>166</v>
      </c>
      <c r="C1205" t="s">
        <v>450</v>
      </c>
      <c r="D1205" t="s">
        <v>61</v>
      </c>
      <c r="E1205" s="73" t="s">
        <v>162</v>
      </c>
      <c r="F1205" t="s">
        <v>450</v>
      </c>
      <c r="G1205" t="s">
        <v>113</v>
      </c>
      <c r="H1205" t="s">
        <v>61</v>
      </c>
      <c r="I1205" cm="1">
        <f t="array" ref="I1205">_xlfn.XLOOKUP(1,('Clean Data'!$A$1:$A$1893='Core data'!A1205)*('Clean Data'!$D$1:$D$1893='Core data'!D1205),'Clean Data'!$E$1:$E$1893,,0)</f>
        <v>1</v>
      </c>
    </row>
    <row r="1206" spans="1:9" hidden="1">
      <c r="A1206">
        <v>1</v>
      </c>
      <c r="B1206" t="s">
        <v>166</v>
      </c>
      <c r="C1206" t="s">
        <v>450</v>
      </c>
      <c r="D1206" t="s">
        <v>61</v>
      </c>
      <c r="E1206" s="69" t="s">
        <v>163</v>
      </c>
      <c r="F1206" s="71" t="s">
        <v>450</v>
      </c>
      <c r="G1206" t="s">
        <v>358</v>
      </c>
      <c r="H1206" t="s">
        <v>286</v>
      </c>
      <c r="I1206" cm="1">
        <f t="array" ref="I1206">_xlfn.XLOOKUP(1,('Clean Data'!$A$1:$A$1893='Core data'!A1206)*('Clean Data'!$D$1:$D$1893='Core data'!D1206),'Clean Data'!$E$1:$E$1893,,0)</f>
        <v>1</v>
      </c>
    </row>
    <row r="1207" spans="1:9" hidden="1">
      <c r="A1207">
        <v>1</v>
      </c>
      <c r="B1207" t="s">
        <v>166</v>
      </c>
      <c r="C1207" t="s">
        <v>450</v>
      </c>
      <c r="D1207" t="s">
        <v>61</v>
      </c>
      <c r="E1207" s="68" t="s">
        <v>164</v>
      </c>
      <c r="F1207" s="70" t="s">
        <v>450</v>
      </c>
      <c r="G1207" t="s">
        <v>359</v>
      </c>
      <c r="H1207" t="s">
        <v>287</v>
      </c>
      <c r="I1207" cm="1">
        <f t="array" ref="I1207">_xlfn.XLOOKUP(1,('Clean Data'!$A$1:$A$1893='Core data'!A1207)*('Clean Data'!$D$1:$D$1893='Core data'!D1207),'Clean Data'!$E$1:$E$1893,,0)</f>
        <v>1</v>
      </c>
    </row>
    <row r="1208" spans="1:9" hidden="1">
      <c r="A1208">
        <v>2</v>
      </c>
      <c r="B1208" t="s">
        <v>167</v>
      </c>
      <c r="C1208" t="s">
        <v>450</v>
      </c>
      <c r="D1208" t="s">
        <v>61</v>
      </c>
      <c r="E1208" s="73" t="s">
        <v>162</v>
      </c>
      <c r="F1208" t="s">
        <v>450</v>
      </c>
      <c r="G1208" t="s">
        <v>113</v>
      </c>
      <c r="H1208" t="s">
        <v>61</v>
      </c>
      <c r="I1208" cm="1">
        <f t="array" ref="I1208">_xlfn.XLOOKUP(1,('Clean Data'!$A$1:$A$1893='Core data'!A1208)*('Clean Data'!$D$1:$D$1893='Core data'!D1208),'Clean Data'!$E$1:$E$1893,,0)</f>
        <v>0</v>
      </c>
    </row>
    <row r="1209" spans="1:9" hidden="1">
      <c r="A1209">
        <v>2</v>
      </c>
      <c r="B1209" t="s">
        <v>167</v>
      </c>
      <c r="C1209" t="s">
        <v>450</v>
      </c>
      <c r="D1209" t="s">
        <v>61</v>
      </c>
      <c r="E1209" s="69" t="s">
        <v>163</v>
      </c>
      <c r="F1209" s="71" t="s">
        <v>450</v>
      </c>
      <c r="G1209" t="s">
        <v>358</v>
      </c>
      <c r="H1209" t="s">
        <v>286</v>
      </c>
      <c r="I1209" cm="1">
        <f t="array" ref="I1209">_xlfn.XLOOKUP(1,('Clean Data'!$A$1:$A$1893='Core data'!A1209)*('Clean Data'!$D$1:$D$1893='Core data'!D1209),'Clean Data'!$E$1:$E$1893,,0)</f>
        <v>0</v>
      </c>
    </row>
    <row r="1210" spans="1:9" hidden="1">
      <c r="A1210">
        <v>2</v>
      </c>
      <c r="B1210" t="s">
        <v>167</v>
      </c>
      <c r="C1210" t="s">
        <v>450</v>
      </c>
      <c r="D1210" t="s">
        <v>61</v>
      </c>
      <c r="E1210" s="68" t="s">
        <v>164</v>
      </c>
      <c r="F1210" s="70" t="s">
        <v>450</v>
      </c>
      <c r="G1210" t="s">
        <v>359</v>
      </c>
      <c r="H1210" t="s">
        <v>287</v>
      </c>
      <c r="I1210" cm="1">
        <f t="array" ref="I1210">_xlfn.XLOOKUP(1,('Clean Data'!$A$1:$A$1893='Core data'!A1210)*('Clean Data'!$D$1:$D$1893='Core data'!D1210),'Clean Data'!$E$1:$E$1893,,0)</f>
        <v>0</v>
      </c>
    </row>
    <row r="1211" spans="1:9" hidden="1">
      <c r="A1211">
        <v>4</v>
      </c>
      <c r="B1211" t="s">
        <v>444</v>
      </c>
      <c r="C1211" t="s">
        <v>450</v>
      </c>
      <c r="D1211" t="s">
        <v>61</v>
      </c>
      <c r="E1211" s="73" t="s">
        <v>162</v>
      </c>
      <c r="F1211" t="s">
        <v>450</v>
      </c>
      <c r="G1211" t="s">
        <v>113</v>
      </c>
      <c r="H1211" t="s">
        <v>61</v>
      </c>
      <c r="I1211" cm="1">
        <f t="array" ref="I1211">_xlfn.XLOOKUP(1,('Clean Data'!$A$1:$A$1893='Core data'!A1211)*('Clean Data'!$D$1:$D$1893='Core data'!D1211),'Clean Data'!$E$1:$E$1893,,0)</f>
        <v>1</v>
      </c>
    </row>
    <row r="1212" spans="1:9" hidden="1">
      <c r="A1212">
        <v>4</v>
      </c>
      <c r="B1212" t="s">
        <v>444</v>
      </c>
      <c r="C1212" t="s">
        <v>450</v>
      </c>
      <c r="D1212" t="s">
        <v>61</v>
      </c>
      <c r="E1212" s="69" t="s">
        <v>163</v>
      </c>
      <c r="F1212" s="71" t="s">
        <v>450</v>
      </c>
      <c r="G1212" t="s">
        <v>358</v>
      </c>
      <c r="H1212" t="s">
        <v>286</v>
      </c>
      <c r="I1212" cm="1">
        <f t="array" ref="I1212">_xlfn.XLOOKUP(1,('Clean Data'!$A$1:$A$1893='Core data'!A1212)*('Clean Data'!$D$1:$D$1893='Core data'!D1212),'Clean Data'!$E$1:$E$1893,,0)</f>
        <v>1</v>
      </c>
    </row>
    <row r="1213" spans="1:9" hidden="1">
      <c r="A1213">
        <v>4</v>
      </c>
      <c r="B1213" t="s">
        <v>444</v>
      </c>
      <c r="C1213" t="s">
        <v>450</v>
      </c>
      <c r="D1213" t="s">
        <v>61</v>
      </c>
      <c r="E1213" s="68" t="s">
        <v>164</v>
      </c>
      <c r="F1213" s="70" t="s">
        <v>450</v>
      </c>
      <c r="G1213" t="s">
        <v>359</v>
      </c>
      <c r="H1213" t="s">
        <v>287</v>
      </c>
      <c r="I1213" cm="1">
        <f t="array" ref="I1213">_xlfn.XLOOKUP(1,('Clean Data'!$A$1:$A$1893='Core data'!A1213)*('Clean Data'!$D$1:$D$1893='Core data'!D1213),'Clean Data'!$E$1:$E$1893,,0)</f>
        <v>1</v>
      </c>
    </row>
    <row r="1214" spans="1:9" hidden="1">
      <c r="A1214">
        <v>5</v>
      </c>
      <c r="B1214" t="s">
        <v>169</v>
      </c>
      <c r="C1214" t="s">
        <v>450</v>
      </c>
      <c r="D1214" t="s">
        <v>61</v>
      </c>
      <c r="E1214" s="73" t="s">
        <v>162</v>
      </c>
      <c r="F1214" t="s">
        <v>450</v>
      </c>
      <c r="G1214" t="s">
        <v>113</v>
      </c>
      <c r="H1214" t="s">
        <v>61</v>
      </c>
      <c r="I1214" cm="1">
        <f t="array" ref="I1214">_xlfn.XLOOKUP(1,('Clean Data'!$A$1:$A$1893='Core data'!A1214)*('Clean Data'!$D$1:$D$1893='Core data'!D1214),'Clean Data'!$E$1:$E$1893,,0)</f>
        <v>1</v>
      </c>
    </row>
    <row r="1215" spans="1:9" hidden="1">
      <c r="A1215">
        <v>5</v>
      </c>
      <c r="B1215" t="s">
        <v>169</v>
      </c>
      <c r="C1215" t="s">
        <v>450</v>
      </c>
      <c r="D1215" t="s">
        <v>61</v>
      </c>
      <c r="E1215" s="69" t="s">
        <v>163</v>
      </c>
      <c r="F1215" s="71" t="s">
        <v>450</v>
      </c>
      <c r="G1215" t="s">
        <v>358</v>
      </c>
      <c r="H1215" t="s">
        <v>286</v>
      </c>
      <c r="I1215" cm="1">
        <f t="array" ref="I1215">_xlfn.XLOOKUP(1,('Clean Data'!$A$1:$A$1893='Core data'!A1215)*('Clean Data'!$D$1:$D$1893='Core data'!D1215),'Clean Data'!$E$1:$E$1893,,0)</f>
        <v>1</v>
      </c>
    </row>
    <row r="1216" spans="1:9" hidden="1">
      <c r="A1216">
        <v>5</v>
      </c>
      <c r="B1216" t="s">
        <v>169</v>
      </c>
      <c r="C1216" t="s">
        <v>450</v>
      </c>
      <c r="D1216" t="s">
        <v>61</v>
      </c>
      <c r="E1216" s="68" t="s">
        <v>164</v>
      </c>
      <c r="F1216" s="70" t="s">
        <v>450</v>
      </c>
      <c r="G1216" t="s">
        <v>359</v>
      </c>
      <c r="H1216" t="s">
        <v>287</v>
      </c>
      <c r="I1216" cm="1">
        <f t="array" ref="I1216">_xlfn.XLOOKUP(1,('Clean Data'!$A$1:$A$1893='Core data'!A1216)*('Clean Data'!$D$1:$D$1893='Core data'!D1216),'Clean Data'!$E$1:$E$1893,,0)</f>
        <v>1</v>
      </c>
    </row>
    <row r="1217" spans="1:9" hidden="1">
      <c r="A1217">
        <v>6</v>
      </c>
      <c r="B1217" t="s">
        <v>170</v>
      </c>
      <c r="C1217" t="s">
        <v>450</v>
      </c>
      <c r="D1217" t="s">
        <v>61</v>
      </c>
      <c r="E1217" s="73" t="s">
        <v>162</v>
      </c>
      <c r="F1217" t="s">
        <v>450</v>
      </c>
      <c r="G1217" t="s">
        <v>113</v>
      </c>
      <c r="H1217" t="s">
        <v>61</v>
      </c>
      <c r="I1217" cm="1">
        <f t="array" ref="I1217">_xlfn.XLOOKUP(1,('Clean Data'!$A$1:$A$1893='Core data'!A1217)*('Clean Data'!$D$1:$D$1893='Core data'!D1217),'Clean Data'!$E$1:$E$1893,,0)</f>
        <v>1</v>
      </c>
    </row>
    <row r="1218" spans="1:9" hidden="1">
      <c r="A1218">
        <v>6</v>
      </c>
      <c r="B1218" t="s">
        <v>170</v>
      </c>
      <c r="C1218" t="s">
        <v>450</v>
      </c>
      <c r="D1218" t="s">
        <v>61</v>
      </c>
      <c r="E1218" s="69" t="s">
        <v>163</v>
      </c>
      <c r="F1218" s="71" t="s">
        <v>450</v>
      </c>
      <c r="G1218" t="s">
        <v>358</v>
      </c>
      <c r="H1218" t="s">
        <v>286</v>
      </c>
      <c r="I1218" cm="1">
        <f t="array" ref="I1218">_xlfn.XLOOKUP(1,('Clean Data'!$A$1:$A$1893='Core data'!A1218)*('Clean Data'!$D$1:$D$1893='Core data'!D1218),'Clean Data'!$E$1:$E$1893,,0)</f>
        <v>1</v>
      </c>
    </row>
    <row r="1219" spans="1:9" hidden="1">
      <c r="A1219">
        <v>6</v>
      </c>
      <c r="B1219" t="s">
        <v>170</v>
      </c>
      <c r="C1219" t="s">
        <v>450</v>
      </c>
      <c r="D1219" t="s">
        <v>61</v>
      </c>
      <c r="E1219" s="68" t="s">
        <v>164</v>
      </c>
      <c r="F1219" s="70" t="s">
        <v>450</v>
      </c>
      <c r="G1219" t="s">
        <v>359</v>
      </c>
      <c r="H1219" t="s">
        <v>287</v>
      </c>
      <c r="I1219" cm="1">
        <f t="array" ref="I1219">_xlfn.XLOOKUP(1,('Clean Data'!$A$1:$A$1893='Core data'!A1219)*('Clean Data'!$D$1:$D$1893='Core data'!D1219),'Clean Data'!$E$1:$E$1893,,0)</f>
        <v>1</v>
      </c>
    </row>
    <row r="1220" spans="1:9" hidden="1">
      <c r="A1220">
        <v>7</v>
      </c>
      <c r="B1220" t="s">
        <v>171</v>
      </c>
      <c r="C1220" t="s">
        <v>450</v>
      </c>
      <c r="D1220" t="s">
        <v>61</v>
      </c>
      <c r="E1220" s="73" t="s">
        <v>162</v>
      </c>
      <c r="F1220" t="s">
        <v>450</v>
      </c>
      <c r="G1220" t="s">
        <v>113</v>
      </c>
      <c r="H1220" t="s">
        <v>61</v>
      </c>
      <c r="I1220" cm="1">
        <f t="array" ref="I1220">_xlfn.XLOOKUP(1,('Clean Data'!$A$1:$A$1893='Core data'!A1220)*('Clean Data'!$D$1:$D$1893='Core data'!D1220),'Clean Data'!$E$1:$E$1893,,0)</f>
        <v>0</v>
      </c>
    </row>
    <row r="1221" spans="1:9" hidden="1">
      <c r="A1221">
        <v>7</v>
      </c>
      <c r="B1221" t="s">
        <v>171</v>
      </c>
      <c r="C1221" t="s">
        <v>450</v>
      </c>
      <c r="D1221" t="s">
        <v>61</v>
      </c>
      <c r="E1221" s="69" t="s">
        <v>163</v>
      </c>
      <c r="F1221" s="71" t="s">
        <v>450</v>
      </c>
      <c r="G1221" t="s">
        <v>358</v>
      </c>
      <c r="H1221" t="s">
        <v>286</v>
      </c>
      <c r="I1221" cm="1">
        <f t="array" ref="I1221">_xlfn.XLOOKUP(1,('Clean Data'!$A$1:$A$1893='Core data'!A1221)*('Clean Data'!$D$1:$D$1893='Core data'!D1221),'Clean Data'!$E$1:$E$1893,,0)</f>
        <v>0</v>
      </c>
    </row>
    <row r="1222" spans="1:9" hidden="1">
      <c r="A1222">
        <v>7</v>
      </c>
      <c r="B1222" t="s">
        <v>171</v>
      </c>
      <c r="C1222" t="s">
        <v>450</v>
      </c>
      <c r="D1222" t="s">
        <v>61</v>
      </c>
      <c r="E1222" s="68" t="s">
        <v>164</v>
      </c>
      <c r="F1222" s="70" t="s">
        <v>450</v>
      </c>
      <c r="G1222" t="s">
        <v>359</v>
      </c>
      <c r="H1222" t="s">
        <v>287</v>
      </c>
      <c r="I1222" cm="1">
        <f t="array" ref="I1222">_xlfn.XLOOKUP(1,('Clean Data'!$A$1:$A$1893='Core data'!A1222)*('Clean Data'!$D$1:$D$1893='Core data'!D1222),'Clean Data'!$E$1:$E$1893,,0)</f>
        <v>0</v>
      </c>
    </row>
    <row r="1223" spans="1:9" hidden="1">
      <c r="A1223">
        <v>8</v>
      </c>
      <c r="B1223" t="s">
        <v>172</v>
      </c>
      <c r="C1223" t="s">
        <v>450</v>
      </c>
      <c r="D1223" t="s">
        <v>61</v>
      </c>
      <c r="E1223" s="73" t="s">
        <v>162</v>
      </c>
      <c r="F1223" t="s">
        <v>450</v>
      </c>
      <c r="G1223" t="s">
        <v>113</v>
      </c>
      <c r="H1223" t="s">
        <v>61</v>
      </c>
      <c r="I1223" cm="1">
        <f t="array" ref="I1223">_xlfn.XLOOKUP(1,('Clean Data'!$A$1:$A$1893='Core data'!A1223)*('Clean Data'!$D$1:$D$1893='Core data'!D1223),'Clean Data'!$E$1:$E$1893,,0)</f>
        <v>1</v>
      </c>
    </row>
    <row r="1224" spans="1:9" hidden="1">
      <c r="A1224">
        <v>8</v>
      </c>
      <c r="B1224" t="s">
        <v>172</v>
      </c>
      <c r="C1224" t="s">
        <v>450</v>
      </c>
      <c r="D1224" t="s">
        <v>61</v>
      </c>
      <c r="E1224" s="69" t="s">
        <v>163</v>
      </c>
      <c r="F1224" s="71" t="s">
        <v>450</v>
      </c>
      <c r="G1224" t="s">
        <v>358</v>
      </c>
      <c r="H1224" t="s">
        <v>286</v>
      </c>
      <c r="I1224" cm="1">
        <f t="array" ref="I1224">_xlfn.XLOOKUP(1,('Clean Data'!$A$1:$A$1893='Core data'!A1224)*('Clean Data'!$D$1:$D$1893='Core data'!D1224),'Clean Data'!$E$1:$E$1893,,0)</f>
        <v>1</v>
      </c>
    </row>
    <row r="1225" spans="1:9" hidden="1">
      <c r="A1225">
        <v>8</v>
      </c>
      <c r="B1225" t="s">
        <v>172</v>
      </c>
      <c r="C1225" t="s">
        <v>450</v>
      </c>
      <c r="D1225" t="s">
        <v>61</v>
      </c>
      <c r="E1225" s="68" t="s">
        <v>164</v>
      </c>
      <c r="F1225" s="70" t="s">
        <v>450</v>
      </c>
      <c r="G1225" t="s">
        <v>359</v>
      </c>
      <c r="H1225" t="s">
        <v>287</v>
      </c>
      <c r="I1225" cm="1">
        <f t="array" ref="I1225">_xlfn.XLOOKUP(1,('Clean Data'!$A$1:$A$1893='Core data'!A1225)*('Clean Data'!$D$1:$D$1893='Core data'!D1225),'Clean Data'!$E$1:$E$1893,,0)</f>
        <v>1</v>
      </c>
    </row>
    <row r="1226" spans="1:9" hidden="1">
      <c r="A1226">
        <v>9</v>
      </c>
      <c r="B1226" t="s">
        <v>173</v>
      </c>
      <c r="C1226" t="s">
        <v>450</v>
      </c>
      <c r="D1226" t="s">
        <v>61</v>
      </c>
      <c r="E1226" s="73" t="s">
        <v>162</v>
      </c>
      <c r="F1226" t="s">
        <v>450</v>
      </c>
      <c r="G1226" t="s">
        <v>113</v>
      </c>
      <c r="H1226" t="s">
        <v>61</v>
      </c>
      <c r="I1226" cm="1">
        <f t="array" ref="I1226">_xlfn.XLOOKUP(1,('Clean Data'!$A$1:$A$1893='Core data'!A1226)*('Clean Data'!$D$1:$D$1893='Core data'!D1226),'Clean Data'!$E$1:$E$1893,,0)</f>
        <v>1</v>
      </c>
    </row>
    <row r="1227" spans="1:9" hidden="1">
      <c r="A1227">
        <v>9</v>
      </c>
      <c r="B1227" t="s">
        <v>173</v>
      </c>
      <c r="C1227" t="s">
        <v>450</v>
      </c>
      <c r="D1227" t="s">
        <v>61</v>
      </c>
      <c r="E1227" s="69" t="s">
        <v>163</v>
      </c>
      <c r="F1227" s="71" t="s">
        <v>450</v>
      </c>
      <c r="G1227" t="s">
        <v>358</v>
      </c>
      <c r="H1227" t="s">
        <v>286</v>
      </c>
      <c r="I1227" cm="1">
        <f t="array" ref="I1227">_xlfn.XLOOKUP(1,('Clean Data'!$A$1:$A$1893='Core data'!A1227)*('Clean Data'!$D$1:$D$1893='Core data'!D1227),'Clean Data'!$E$1:$E$1893,,0)</f>
        <v>1</v>
      </c>
    </row>
    <row r="1228" spans="1:9" hidden="1">
      <c r="A1228">
        <v>9</v>
      </c>
      <c r="B1228" t="s">
        <v>173</v>
      </c>
      <c r="C1228" t="s">
        <v>450</v>
      </c>
      <c r="D1228" t="s">
        <v>61</v>
      </c>
      <c r="E1228" s="68" t="s">
        <v>164</v>
      </c>
      <c r="F1228" s="70" t="s">
        <v>450</v>
      </c>
      <c r="G1228" t="s">
        <v>359</v>
      </c>
      <c r="H1228" t="s">
        <v>287</v>
      </c>
      <c r="I1228" cm="1">
        <f t="array" ref="I1228">_xlfn.XLOOKUP(1,('Clean Data'!$A$1:$A$1893='Core data'!A1228)*('Clean Data'!$D$1:$D$1893='Core data'!D1228),'Clean Data'!$E$1:$E$1893,,0)</f>
        <v>1</v>
      </c>
    </row>
    <row r="1229" spans="1:9" hidden="1">
      <c r="A1229">
        <v>10</v>
      </c>
      <c r="B1229" t="s">
        <v>174</v>
      </c>
      <c r="C1229" t="s">
        <v>450</v>
      </c>
      <c r="D1229" t="s">
        <v>61</v>
      </c>
      <c r="E1229" s="73" t="s">
        <v>162</v>
      </c>
      <c r="F1229" t="s">
        <v>450</v>
      </c>
      <c r="G1229" t="s">
        <v>113</v>
      </c>
      <c r="H1229" t="s">
        <v>61</v>
      </c>
      <c r="I1229" cm="1">
        <f t="array" ref="I1229">_xlfn.XLOOKUP(1,('Clean Data'!$A$1:$A$1893='Core data'!A1229)*('Clean Data'!$D$1:$D$1893='Core data'!D1229),'Clean Data'!$E$1:$E$1893,,0)</f>
        <v>1</v>
      </c>
    </row>
    <row r="1230" spans="1:9" hidden="1">
      <c r="A1230">
        <v>10</v>
      </c>
      <c r="B1230" t="s">
        <v>174</v>
      </c>
      <c r="C1230" t="s">
        <v>450</v>
      </c>
      <c r="D1230" t="s">
        <v>61</v>
      </c>
      <c r="E1230" s="69" t="s">
        <v>163</v>
      </c>
      <c r="F1230" s="71" t="s">
        <v>450</v>
      </c>
      <c r="G1230" t="s">
        <v>358</v>
      </c>
      <c r="H1230" t="s">
        <v>286</v>
      </c>
      <c r="I1230" cm="1">
        <f t="array" ref="I1230">_xlfn.XLOOKUP(1,('Clean Data'!$A$1:$A$1893='Core data'!A1230)*('Clean Data'!$D$1:$D$1893='Core data'!D1230),'Clean Data'!$E$1:$E$1893,,0)</f>
        <v>1</v>
      </c>
    </row>
    <row r="1231" spans="1:9" hidden="1">
      <c r="A1231">
        <v>10</v>
      </c>
      <c r="B1231" t="s">
        <v>174</v>
      </c>
      <c r="C1231" t="s">
        <v>450</v>
      </c>
      <c r="D1231" t="s">
        <v>61</v>
      </c>
      <c r="E1231" s="68" t="s">
        <v>164</v>
      </c>
      <c r="F1231" s="70" t="s">
        <v>450</v>
      </c>
      <c r="G1231" t="s">
        <v>359</v>
      </c>
      <c r="H1231" t="s">
        <v>287</v>
      </c>
      <c r="I1231" cm="1">
        <f t="array" ref="I1231">_xlfn.XLOOKUP(1,('Clean Data'!$A$1:$A$1893='Core data'!A1231)*('Clean Data'!$D$1:$D$1893='Core data'!D1231),'Clean Data'!$E$1:$E$1893,,0)</f>
        <v>1</v>
      </c>
    </row>
    <row r="1232" spans="1:9" hidden="1">
      <c r="A1232">
        <v>11</v>
      </c>
      <c r="B1232" t="s">
        <v>175</v>
      </c>
      <c r="C1232" t="s">
        <v>450</v>
      </c>
      <c r="D1232" t="s">
        <v>61</v>
      </c>
      <c r="E1232" s="73" t="s">
        <v>162</v>
      </c>
      <c r="F1232" t="s">
        <v>450</v>
      </c>
      <c r="G1232" t="s">
        <v>113</v>
      </c>
      <c r="H1232" t="s">
        <v>61</v>
      </c>
      <c r="I1232" cm="1">
        <f t="array" ref="I1232">_xlfn.XLOOKUP(1,('Clean Data'!$A$1:$A$1893='Core data'!A1232)*('Clean Data'!$D$1:$D$1893='Core data'!D1232),'Clean Data'!$E$1:$E$1893,,0)</f>
        <v>1</v>
      </c>
    </row>
    <row r="1233" spans="1:9" hidden="1">
      <c r="A1233">
        <v>11</v>
      </c>
      <c r="B1233" t="s">
        <v>175</v>
      </c>
      <c r="C1233" t="s">
        <v>450</v>
      </c>
      <c r="D1233" t="s">
        <v>61</v>
      </c>
      <c r="E1233" s="69" t="s">
        <v>163</v>
      </c>
      <c r="F1233" s="71" t="s">
        <v>450</v>
      </c>
      <c r="G1233" t="s">
        <v>358</v>
      </c>
      <c r="H1233" t="s">
        <v>286</v>
      </c>
      <c r="I1233" cm="1">
        <f t="array" ref="I1233">_xlfn.XLOOKUP(1,('Clean Data'!$A$1:$A$1893='Core data'!A1233)*('Clean Data'!$D$1:$D$1893='Core data'!D1233),'Clean Data'!$E$1:$E$1893,,0)</f>
        <v>1</v>
      </c>
    </row>
    <row r="1234" spans="1:9" hidden="1">
      <c r="A1234">
        <v>11</v>
      </c>
      <c r="B1234" t="s">
        <v>175</v>
      </c>
      <c r="C1234" t="s">
        <v>450</v>
      </c>
      <c r="D1234" t="s">
        <v>61</v>
      </c>
      <c r="E1234" s="68" t="s">
        <v>164</v>
      </c>
      <c r="F1234" s="70" t="s">
        <v>450</v>
      </c>
      <c r="G1234" t="s">
        <v>359</v>
      </c>
      <c r="H1234" t="s">
        <v>287</v>
      </c>
      <c r="I1234" cm="1">
        <f t="array" ref="I1234">_xlfn.XLOOKUP(1,('Clean Data'!$A$1:$A$1893='Core data'!A1234)*('Clean Data'!$D$1:$D$1893='Core data'!D1234),'Clean Data'!$E$1:$E$1893,,0)</f>
        <v>1</v>
      </c>
    </row>
    <row r="1235" spans="1:9" hidden="1">
      <c r="A1235">
        <v>12</v>
      </c>
      <c r="B1235" t="s">
        <v>176</v>
      </c>
      <c r="C1235" t="s">
        <v>450</v>
      </c>
      <c r="D1235" t="s">
        <v>61</v>
      </c>
      <c r="E1235" s="73" t="s">
        <v>162</v>
      </c>
      <c r="F1235" t="s">
        <v>450</v>
      </c>
      <c r="G1235" t="s">
        <v>113</v>
      </c>
      <c r="H1235" t="s">
        <v>61</v>
      </c>
      <c r="I1235" cm="1">
        <f t="array" ref="I1235">_xlfn.XLOOKUP(1,('Clean Data'!$A$1:$A$1893='Core data'!A1235)*('Clean Data'!$D$1:$D$1893='Core data'!D1235),'Clean Data'!$E$1:$E$1893,,0)</f>
        <v>0</v>
      </c>
    </row>
    <row r="1236" spans="1:9" hidden="1">
      <c r="A1236">
        <v>12</v>
      </c>
      <c r="B1236" t="s">
        <v>176</v>
      </c>
      <c r="C1236" t="s">
        <v>450</v>
      </c>
      <c r="D1236" t="s">
        <v>61</v>
      </c>
      <c r="E1236" s="69" t="s">
        <v>163</v>
      </c>
      <c r="F1236" s="71" t="s">
        <v>450</v>
      </c>
      <c r="G1236" t="s">
        <v>358</v>
      </c>
      <c r="H1236" t="s">
        <v>286</v>
      </c>
      <c r="I1236" cm="1">
        <f t="array" ref="I1236">_xlfn.XLOOKUP(1,('Clean Data'!$A$1:$A$1893='Core data'!A1236)*('Clean Data'!$D$1:$D$1893='Core data'!D1236),'Clean Data'!$E$1:$E$1893,,0)</f>
        <v>0</v>
      </c>
    </row>
    <row r="1237" spans="1:9" hidden="1">
      <c r="A1237">
        <v>12</v>
      </c>
      <c r="B1237" t="s">
        <v>176</v>
      </c>
      <c r="C1237" t="s">
        <v>450</v>
      </c>
      <c r="D1237" t="s">
        <v>61</v>
      </c>
      <c r="E1237" s="68" t="s">
        <v>164</v>
      </c>
      <c r="F1237" s="70" t="s">
        <v>450</v>
      </c>
      <c r="G1237" t="s">
        <v>359</v>
      </c>
      <c r="H1237" t="s">
        <v>287</v>
      </c>
      <c r="I1237" cm="1">
        <f t="array" ref="I1237">_xlfn.XLOOKUP(1,('Clean Data'!$A$1:$A$1893='Core data'!A1237)*('Clean Data'!$D$1:$D$1893='Core data'!D1237),'Clean Data'!$E$1:$E$1893,,0)</f>
        <v>0</v>
      </c>
    </row>
    <row r="1238" spans="1:9" hidden="1">
      <c r="A1238">
        <v>13</v>
      </c>
      <c r="B1238" t="s">
        <v>177</v>
      </c>
      <c r="C1238" t="s">
        <v>450</v>
      </c>
      <c r="D1238" t="s">
        <v>61</v>
      </c>
      <c r="E1238" s="73" t="s">
        <v>162</v>
      </c>
      <c r="F1238" t="s">
        <v>450</v>
      </c>
      <c r="G1238" t="s">
        <v>113</v>
      </c>
      <c r="H1238" t="s">
        <v>61</v>
      </c>
      <c r="I1238" cm="1">
        <f t="array" ref="I1238">_xlfn.XLOOKUP(1,('Clean Data'!$A$1:$A$1893='Core data'!A1238)*('Clean Data'!$D$1:$D$1893='Core data'!D1238),'Clean Data'!$E$1:$E$1893,,0)</f>
        <v>1</v>
      </c>
    </row>
    <row r="1239" spans="1:9" hidden="1">
      <c r="A1239">
        <v>13</v>
      </c>
      <c r="B1239" t="s">
        <v>177</v>
      </c>
      <c r="C1239" t="s">
        <v>450</v>
      </c>
      <c r="D1239" t="s">
        <v>61</v>
      </c>
      <c r="E1239" s="69" t="s">
        <v>163</v>
      </c>
      <c r="F1239" s="71" t="s">
        <v>450</v>
      </c>
      <c r="G1239" t="s">
        <v>358</v>
      </c>
      <c r="H1239" t="s">
        <v>286</v>
      </c>
      <c r="I1239" cm="1">
        <f t="array" ref="I1239">_xlfn.XLOOKUP(1,('Clean Data'!$A$1:$A$1893='Core data'!A1239)*('Clean Data'!$D$1:$D$1893='Core data'!D1239),'Clean Data'!$E$1:$E$1893,,0)</f>
        <v>1</v>
      </c>
    </row>
    <row r="1240" spans="1:9" hidden="1">
      <c r="A1240">
        <v>13</v>
      </c>
      <c r="B1240" t="s">
        <v>177</v>
      </c>
      <c r="C1240" t="s">
        <v>450</v>
      </c>
      <c r="D1240" t="s">
        <v>61</v>
      </c>
      <c r="E1240" s="68" t="s">
        <v>164</v>
      </c>
      <c r="F1240" s="70" t="s">
        <v>450</v>
      </c>
      <c r="G1240" t="s">
        <v>359</v>
      </c>
      <c r="H1240" t="s">
        <v>287</v>
      </c>
      <c r="I1240" cm="1">
        <f t="array" ref="I1240">_xlfn.XLOOKUP(1,('Clean Data'!$A$1:$A$1893='Core data'!A1240)*('Clean Data'!$D$1:$D$1893='Core data'!D1240),'Clean Data'!$E$1:$E$1893,,0)</f>
        <v>1</v>
      </c>
    </row>
    <row r="1241" spans="1:9" hidden="1">
      <c r="A1241">
        <v>14</v>
      </c>
      <c r="B1241" t="s">
        <v>178</v>
      </c>
      <c r="C1241" t="s">
        <v>450</v>
      </c>
      <c r="D1241" t="s">
        <v>61</v>
      </c>
      <c r="E1241" s="73" t="s">
        <v>162</v>
      </c>
      <c r="F1241" t="s">
        <v>450</v>
      </c>
      <c r="G1241" t="s">
        <v>113</v>
      </c>
      <c r="H1241" t="s">
        <v>61</v>
      </c>
      <c r="I1241" cm="1">
        <f t="array" ref="I1241">_xlfn.XLOOKUP(1,('Clean Data'!$A$1:$A$1893='Core data'!A1241)*('Clean Data'!$D$1:$D$1893='Core data'!D1241),'Clean Data'!$E$1:$E$1893,,0)</f>
        <v>1</v>
      </c>
    </row>
    <row r="1242" spans="1:9" hidden="1">
      <c r="A1242">
        <v>14</v>
      </c>
      <c r="B1242" t="s">
        <v>178</v>
      </c>
      <c r="C1242" t="s">
        <v>450</v>
      </c>
      <c r="D1242" t="s">
        <v>61</v>
      </c>
      <c r="E1242" s="69" t="s">
        <v>163</v>
      </c>
      <c r="F1242" s="71" t="s">
        <v>450</v>
      </c>
      <c r="G1242" t="s">
        <v>358</v>
      </c>
      <c r="H1242" t="s">
        <v>286</v>
      </c>
      <c r="I1242" cm="1">
        <f t="array" ref="I1242">_xlfn.XLOOKUP(1,('Clean Data'!$A$1:$A$1893='Core data'!A1242)*('Clean Data'!$D$1:$D$1893='Core data'!D1242),'Clean Data'!$E$1:$E$1893,,0)</f>
        <v>1</v>
      </c>
    </row>
    <row r="1243" spans="1:9" hidden="1">
      <c r="A1243">
        <v>14</v>
      </c>
      <c r="B1243" t="s">
        <v>178</v>
      </c>
      <c r="C1243" t="s">
        <v>450</v>
      </c>
      <c r="D1243" t="s">
        <v>61</v>
      </c>
      <c r="E1243" s="68" t="s">
        <v>164</v>
      </c>
      <c r="F1243" s="70" t="s">
        <v>450</v>
      </c>
      <c r="G1243" t="s">
        <v>359</v>
      </c>
      <c r="H1243" t="s">
        <v>287</v>
      </c>
      <c r="I1243" cm="1">
        <f t="array" ref="I1243">_xlfn.XLOOKUP(1,('Clean Data'!$A$1:$A$1893='Core data'!A1243)*('Clean Data'!$D$1:$D$1893='Core data'!D1243),'Clean Data'!$E$1:$E$1893,,0)</f>
        <v>1</v>
      </c>
    </row>
    <row r="1244" spans="1:9" hidden="1">
      <c r="A1244">
        <v>15</v>
      </c>
      <c r="B1244" t="s">
        <v>179</v>
      </c>
      <c r="C1244" t="s">
        <v>450</v>
      </c>
      <c r="D1244" t="s">
        <v>61</v>
      </c>
      <c r="E1244" s="73" t="s">
        <v>162</v>
      </c>
      <c r="F1244" t="s">
        <v>450</v>
      </c>
      <c r="G1244" t="s">
        <v>113</v>
      </c>
      <c r="H1244" t="s">
        <v>61</v>
      </c>
      <c r="I1244" cm="1">
        <f t="array" ref="I1244">_xlfn.XLOOKUP(1,('Clean Data'!$A$1:$A$1893='Core data'!A1244)*('Clean Data'!$D$1:$D$1893='Core data'!D1244),'Clean Data'!$E$1:$E$1893,,0)</f>
        <v>1</v>
      </c>
    </row>
    <row r="1245" spans="1:9" hidden="1">
      <c r="A1245">
        <v>15</v>
      </c>
      <c r="B1245" t="s">
        <v>179</v>
      </c>
      <c r="C1245" t="s">
        <v>450</v>
      </c>
      <c r="D1245" t="s">
        <v>61</v>
      </c>
      <c r="E1245" s="69" t="s">
        <v>163</v>
      </c>
      <c r="F1245" s="71" t="s">
        <v>450</v>
      </c>
      <c r="G1245" t="s">
        <v>358</v>
      </c>
      <c r="H1245" t="s">
        <v>286</v>
      </c>
      <c r="I1245" cm="1">
        <f t="array" ref="I1245">_xlfn.XLOOKUP(1,('Clean Data'!$A$1:$A$1893='Core data'!A1245)*('Clean Data'!$D$1:$D$1893='Core data'!D1245),'Clean Data'!$E$1:$E$1893,,0)</f>
        <v>1</v>
      </c>
    </row>
    <row r="1246" spans="1:9" hidden="1">
      <c r="A1246">
        <v>15</v>
      </c>
      <c r="B1246" t="s">
        <v>179</v>
      </c>
      <c r="C1246" t="s">
        <v>450</v>
      </c>
      <c r="D1246" t="s">
        <v>61</v>
      </c>
      <c r="E1246" s="68" t="s">
        <v>164</v>
      </c>
      <c r="F1246" s="70" t="s">
        <v>450</v>
      </c>
      <c r="G1246" t="s">
        <v>359</v>
      </c>
      <c r="H1246" t="s">
        <v>287</v>
      </c>
      <c r="I1246" cm="1">
        <f t="array" ref="I1246">_xlfn.XLOOKUP(1,('Clean Data'!$A$1:$A$1893='Core data'!A1246)*('Clean Data'!$D$1:$D$1893='Core data'!D1246),'Clean Data'!$E$1:$E$1893,,0)</f>
        <v>1</v>
      </c>
    </row>
    <row r="1247" spans="1:9" hidden="1">
      <c r="A1247">
        <v>16</v>
      </c>
      <c r="B1247" t="s">
        <v>180</v>
      </c>
      <c r="C1247" t="s">
        <v>450</v>
      </c>
      <c r="D1247" t="s">
        <v>61</v>
      </c>
      <c r="E1247" s="73" t="s">
        <v>162</v>
      </c>
      <c r="F1247" t="s">
        <v>450</v>
      </c>
      <c r="G1247" t="s">
        <v>113</v>
      </c>
      <c r="H1247" t="s">
        <v>61</v>
      </c>
      <c r="I1247" cm="1">
        <f t="array" ref="I1247">_xlfn.XLOOKUP(1,('Clean Data'!$A$1:$A$1893='Core data'!A1247)*('Clean Data'!$D$1:$D$1893='Core data'!D1247),'Clean Data'!$E$1:$E$1893,,0)</f>
        <v>0</v>
      </c>
    </row>
    <row r="1248" spans="1:9" hidden="1">
      <c r="A1248">
        <v>16</v>
      </c>
      <c r="B1248" t="s">
        <v>180</v>
      </c>
      <c r="C1248" t="s">
        <v>450</v>
      </c>
      <c r="D1248" t="s">
        <v>61</v>
      </c>
      <c r="E1248" s="69" t="s">
        <v>163</v>
      </c>
      <c r="F1248" s="71" t="s">
        <v>450</v>
      </c>
      <c r="G1248" t="s">
        <v>358</v>
      </c>
      <c r="H1248" t="s">
        <v>286</v>
      </c>
      <c r="I1248" cm="1">
        <f t="array" ref="I1248">_xlfn.XLOOKUP(1,('Clean Data'!$A$1:$A$1893='Core data'!A1248)*('Clean Data'!$D$1:$D$1893='Core data'!D1248),'Clean Data'!$E$1:$E$1893,,0)</f>
        <v>0</v>
      </c>
    </row>
    <row r="1249" spans="1:9" hidden="1">
      <c r="A1249">
        <v>16</v>
      </c>
      <c r="B1249" t="s">
        <v>180</v>
      </c>
      <c r="C1249" t="s">
        <v>450</v>
      </c>
      <c r="D1249" t="s">
        <v>61</v>
      </c>
      <c r="E1249" s="68" t="s">
        <v>164</v>
      </c>
      <c r="F1249" s="70" t="s">
        <v>450</v>
      </c>
      <c r="G1249" t="s">
        <v>359</v>
      </c>
      <c r="H1249" t="s">
        <v>287</v>
      </c>
      <c r="I1249" cm="1">
        <f t="array" ref="I1249">_xlfn.XLOOKUP(1,('Clean Data'!$A$1:$A$1893='Core data'!A1249)*('Clean Data'!$D$1:$D$1893='Core data'!D1249),'Clean Data'!$E$1:$E$1893,,0)</f>
        <v>0</v>
      </c>
    </row>
    <row r="1250" spans="1:9" hidden="1">
      <c r="A1250">
        <v>1</v>
      </c>
      <c r="B1250" t="s">
        <v>166</v>
      </c>
      <c r="C1250" t="s">
        <v>83</v>
      </c>
      <c r="D1250" t="s">
        <v>451</v>
      </c>
      <c r="E1250" s="69" t="s">
        <v>163</v>
      </c>
      <c r="F1250" s="71" t="s">
        <v>83</v>
      </c>
      <c r="G1250" t="s">
        <v>318</v>
      </c>
      <c r="H1250" t="s">
        <v>293</v>
      </c>
      <c r="I1250" cm="1">
        <f t="array" ref="I1250">_xlfn.XLOOKUP(1,('Clean Data'!$A$1:$A$1893='Core data'!A1250)*('Clean Data'!$D$1:$D$1893='Core data'!D1250),'Clean Data'!$E$1:$E$1893,,0)</f>
        <v>0</v>
      </c>
    </row>
    <row r="1251" spans="1:9" hidden="1">
      <c r="A1251">
        <v>1</v>
      </c>
      <c r="B1251" t="s">
        <v>166</v>
      </c>
      <c r="C1251" t="s">
        <v>83</v>
      </c>
      <c r="D1251" t="s">
        <v>451</v>
      </c>
      <c r="E1251" s="73" t="s">
        <v>162</v>
      </c>
      <c r="F1251" t="s">
        <v>83</v>
      </c>
      <c r="G1251" t="s">
        <v>83</v>
      </c>
      <c r="H1251" t="s">
        <v>292</v>
      </c>
      <c r="I1251" cm="1">
        <f t="array" ref="I1251">_xlfn.XLOOKUP(1,('Clean Data'!$A$1:$A$1893='Core data'!A1251)*('Clean Data'!$D$1:$D$1893='Core data'!D1251),'Clean Data'!$E$1:$E$1893,,0)</f>
        <v>0</v>
      </c>
    </row>
    <row r="1252" spans="1:9" hidden="1">
      <c r="A1252">
        <v>1</v>
      </c>
      <c r="B1252" t="s">
        <v>166</v>
      </c>
      <c r="C1252" t="s">
        <v>83</v>
      </c>
      <c r="D1252" t="s">
        <v>451</v>
      </c>
      <c r="E1252" s="68" t="s">
        <v>164</v>
      </c>
      <c r="F1252" s="70" t="s">
        <v>83</v>
      </c>
      <c r="G1252" t="s">
        <v>319</v>
      </c>
      <c r="H1252" t="s">
        <v>294</v>
      </c>
      <c r="I1252" cm="1">
        <f t="array" ref="I1252">_xlfn.XLOOKUP(1,('Clean Data'!$A$1:$A$1893='Core data'!A1252)*('Clean Data'!$D$1:$D$1893='Core data'!D1252),'Clean Data'!$E$1:$E$1893,,0)</f>
        <v>0</v>
      </c>
    </row>
    <row r="1253" spans="1:9" hidden="1">
      <c r="A1253">
        <v>2</v>
      </c>
      <c r="B1253" t="s">
        <v>167</v>
      </c>
      <c r="C1253" t="s">
        <v>83</v>
      </c>
      <c r="D1253" t="s">
        <v>451</v>
      </c>
      <c r="E1253" s="69" t="s">
        <v>163</v>
      </c>
      <c r="F1253" s="71" t="s">
        <v>83</v>
      </c>
      <c r="G1253" t="s">
        <v>318</v>
      </c>
      <c r="H1253" t="s">
        <v>293</v>
      </c>
      <c r="I1253" cm="1">
        <f t="array" ref="I1253">_xlfn.XLOOKUP(1,('Clean Data'!$A$1:$A$1893='Core data'!A1253)*('Clean Data'!$D$1:$D$1893='Core data'!D1253),'Clean Data'!$E$1:$E$1893,,0)</f>
        <v>0</v>
      </c>
    </row>
    <row r="1254" spans="1:9" hidden="1">
      <c r="A1254">
        <v>2</v>
      </c>
      <c r="B1254" t="s">
        <v>167</v>
      </c>
      <c r="C1254" t="s">
        <v>83</v>
      </c>
      <c r="D1254" t="s">
        <v>451</v>
      </c>
      <c r="E1254" s="73" t="s">
        <v>162</v>
      </c>
      <c r="F1254" t="s">
        <v>83</v>
      </c>
      <c r="G1254" t="s">
        <v>83</v>
      </c>
      <c r="H1254" t="s">
        <v>292</v>
      </c>
      <c r="I1254" cm="1">
        <f t="array" ref="I1254">_xlfn.XLOOKUP(1,('Clean Data'!$A$1:$A$1893='Core data'!A1254)*('Clean Data'!$D$1:$D$1893='Core data'!D1254),'Clean Data'!$E$1:$E$1893,,0)</f>
        <v>0</v>
      </c>
    </row>
    <row r="1255" spans="1:9" hidden="1">
      <c r="A1255">
        <v>2</v>
      </c>
      <c r="B1255" t="s">
        <v>167</v>
      </c>
      <c r="C1255" t="s">
        <v>83</v>
      </c>
      <c r="D1255" t="s">
        <v>451</v>
      </c>
      <c r="E1255" s="68" t="s">
        <v>164</v>
      </c>
      <c r="F1255" s="70" t="s">
        <v>83</v>
      </c>
      <c r="G1255" t="s">
        <v>319</v>
      </c>
      <c r="H1255" t="s">
        <v>294</v>
      </c>
      <c r="I1255" cm="1">
        <f t="array" ref="I1255">_xlfn.XLOOKUP(1,('Clean Data'!$A$1:$A$1893='Core data'!A1255)*('Clean Data'!$D$1:$D$1893='Core data'!D1255),'Clean Data'!$E$1:$E$1893,,0)</f>
        <v>0</v>
      </c>
    </row>
    <row r="1256" spans="1:9" hidden="1">
      <c r="A1256">
        <v>4</v>
      </c>
      <c r="B1256" t="s">
        <v>444</v>
      </c>
      <c r="C1256" t="s">
        <v>83</v>
      </c>
      <c r="D1256" t="s">
        <v>451</v>
      </c>
      <c r="E1256" s="69" t="s">
        <v>163</v>
      </c>
      <c r="F1256" s="71" t="s">
        <v>83</v>
      </c>
      <c r="G1256" t="s">
        <v>318</v>
      </c>
      <c r="H1256" t="s">
        <v>293</v>
      </c>
      <c r="I1256" cm="1">
        <f t="array" ref="I1256">_xlfn.XLOOKUP(1,('Clean Data'!$A$1:$A$1893='Core data'!A1256)*('Clean Data'!$D$1:$D$1893='Core data'!D1256),'Clean Data'!$E$1:$E$1893,,0)</f>
        <v>1</v>
      </c>
    </row>
    <row r="1257" spans="1:9" hidden="1">
      <c r="A1257">
        <v>4</v>
      </c>
      <c r="B1257" t="s">
        <v>444</v>
      </c>
      <c r="C1257" t="s">
        <v>83</v>
      </c>
      <c r="D1257" t="s">
        <v>451</v>
      </c>
      <c r="E1257" s="73" t="s">
        <v>162</v>
      </c>
      <c r="F1257" t="s">
        <v>83</v>
      </c>
      <c r="G1257" t="s">
        <v>83</v>
      </c>
      <c r="H1257" t="s">
        <v>292</v>
      </c>
      <c r="I1257" cm="1">
        <f t="array" ref="I1257">_xlfn.XLOOKUP(1,('Clean Data'!$A$1:$A$1893='Core data'!A1257)*('Clean Data'!$D$1:$D$1893='Core data'!D1257),'Clean Data'!$E$1:$E$1893,,0)</f>
        <v>1</v>
      </c>
    </row>
    <row r="1258" spans="1:9" hidden="1">
      <c r="A1258">
        <v>4</v>
      </c>
      <c r="B1258" t="s">
        <v>444</v>
      </c>
      <c r="C1258" t="s">
        <v>83</v>
      </c>
      <c r="D1258" t="s">
        <v>451</v>
      </c>
      <c r="E1258" s="68" t="s">
        <v>164</v>
      </c>
      <c r="F1258" s="70" t="s">
        <v>83</v>
      </c>
      <c r="G1258" t="s">
        <v>319</v>
      </c>
      <c r="H1258" t="s">
        <v>294</v>
      </c>
      <c r="I1258" cm="1">
        <f t="array" ref="I1258">_xlfn.XLOOKUP(1,('Clean Data'!$A$1:$A$1893='Core data'!A1258)*('Clean Data'!$D$1:$D$1893='Core data'!D1258),'Clean Data'!$E$1:$E$1893,,0)</f>
        <v>1</v>
      </c>
    </row>
    <row r="1259" spans="1:9" hidden="1">
      <c r="A1259">
        <v>5</v>
      </c>
      <c r="B1259" t="s">
        <v>169</v>
      </c>
      <c r="C1259" t="s">
        <v>83</v>
      </c>
      <c r="D1259" t="s">
        <v>451</v>
      </c>
      <c r="E1259" s="69" t="s">
        <v>163</v>
      </c>
      <c r="F1259" s="71" t="s">
        <v>83</v>
      </c>
      <c r="G1259" t="s">
        <v>318</v>
      </c>
      <c r="H1259" t="s">
        <v>293</v>
      </c>
      <c r="I1259" cm="1">
        <f t="array" ref="I1259">_xlfn.XLOOKUP(1,('Clean Data'!$A$1:$A$1893='Core data'!A1259)*('Clean Data'!$D$1:$D$1893='Core data'!D1259),'Clean Data'!$E$1:$E$1893,,0)</f>
        <v>0</v>
      </c>
    </row>
    <row r="1260" spans="1:9" hidden="1">
      <c r="A1260">
        <v>5</v>
      </c>
      <c r="B1260" t="s">
        <v>169</v>
      </c>
      <c r="C1260" t="s">
        <v>83</v>
      </c>
      <c r="D1260" t="s">
        <v>451</v>
      </c>
      <c r="E1260" s="73" t="s">
        <v>162</v>
      </c>
      <c r="F1260" t="s">
        <v>83</v>
      </c>
      <c r="G1260" t="s">
        <v>83</v>
      </c>
      <c r="H1260" t="s">
        <v>292</v>
      </c>
      <c r="I1260" cm="1">
        <f t="array" ref="I1260">_xlfn.XLOOKUP(1,('Clean Data'!$A$1:$A$1893='Core data'!A1260)*('Clean Data'!$D$1:$D$1893='Core data'!D1260),'Clean Data'!$E$1:$E$1893,,0)</f>
        <v>0</v>
      </c>
    </row>
    <row r="1261" spans="1:9" hidden="1">
      <c r="A1261">
        <v>5</v>
      </c>
      <c r="B1261" t="s">
        <v>169</v>
      </c>
      <c r="C1261" t="s">
        <v>83</v>
      </c>
      <c r="D1261" t="s">
        <v>451</v>
      </c>
      <c r="E1261" s="68" t="s">
        <v>164</v>
      </c>
      <c r="F1261" s="70" t="s">
        <v>83</v>
      </c>
      <c r="G1261" t="s">
        <v>319</v>
      </c>
      <c r="H1261" t="s">
        <v>294</v>
      </c>
      <c r="I1261" cm="1">
        <f t="array" ref="I1261">_xlfn.XLOOKUP(1,('Clean Data'!$A$1:$A$1893='Core data'!A1261)*('Clean Data'!$D$1:$D$1893='Core data'!D1261),'Clean Data'!$E$1:$E$1893,,0)</f>
        <v>0</v>
      </c>
    </row>
    <row r="1262" spans="1:9" hidden="1">
      <c r="A1262">
        <v>6</v>
      </c>
      <c r="B1262" t="s">
        <v>170</v>
      </c>
      <c r="C1262" t="s">
        <v>83</v>
      </c>
      <c r="D1262" t="s">
        <v>451</v>
      </c>
      <c r="E1262" s="69" t="s">
        <v>163</v>
      </c>
      <c r="F1262" s="71" t="s">
        <v>83</v>
      </c>
      <c r="G1262" t="s">
        <v>318</v>
      </c>
      <c r="H1262" t="s">
        <v>293</v>
      </c>
      <c r="I1262" cm="1">
        <f t="array" ref="I1262">_xlfn.XLOOKUP(1,('Clean Data'!$A$1:$A$1893='Core data'!A1262)*('Clean Data'!$D$1:$D$1893='Core data'!D1262),'Clean Data'!$E$1:$E$1893,,0)</f>
        <v>1</v>
      </c>
    </row>
    <row r="1263" spans="1:9" hidden="1">
      <c r="A1263">
        <v>6</v>
      </c>
      <c r="B1263" t="s">
        <v>170</v>
      </c>
      <c r="C1263" t="s">
        <v>83</v>
      </c>
      <c r="D1263" t="s">
        <v>451</v>
      </c>
      <c r="E1263" s="73" t="s">
        <v>162</v>
      </c>
      <c r="F1263" t="s">
        <v>83</v>
      </c>
      <c r="G1263" t="s">
        <v>83</v>
      </c>
      <c r="H1263" t="s">
        <v>292</v>
      </c>
      <c r="I1263" cm="1">
        <f t="array" ref="I1263">_xlfn.XLOOKUP(1,('Clean Data'!$A$1:$A$1893='Core data'!A1263)*('Clean Data'!$D$1:$D$1893='Core data'!D1263),'Clean Data'!$E$1:$E$1893,,0)</f>
        <v>1</v>
      </c>
    </row>
    <row r="1264" spans="1:9" hidden="1">
      <c r="A1264">
        <v>6</v>
      </c>
      <c r="B1264" t="s">
        <v>170</v>
      </c>
      <c r="C1264" t="s">
        <v>83</v>
      </c>
      <c r="D1264" t="s">
        <v>451</v>
      </c>
      <c r="E1264" s="68" t="s">
        <v>164</v>
      </c>
      <c r="F1264" s="70" t="s">
        <v>83</v>
      </c>
      <c r="G1264" t="s">
        <v>319</v>
      </c>
      <c r="H1264" t="s">
        <v>294</v>
      </c>
      <c r="I1264" cm="1">
        <f t="array" ref="I1264">_xlfn.XLOOKUP(1,('Clean Data'!$A$1:$A$1893='Core data'!A1264)*('Clean Data'!$D$1:$D$1893='Core data'!D1264),'Clean Data'!$E$1:$E$1893,,0)</f>
        <v>1</v>
      </c>
    </row>
    <row r="1265" spans="1:9" hidden="1">
      <c r="A1265">
        <v>7</v>
      </c>
      <c r="B1265" t="s">
        <v>171</v>
      </c>
      <c r="C1265" t="s">
        <v>83</v>
      </c>
      <c r="D1265" t="s">
        <v>451</v>
      </c>
      <c r="E1265" s="69" t="s">
        <v>163</v>
      </c>
      <c r="F1265" s="71" t="s">
        <v>83</v>
      </c>
      <c r="G1265" t="s">
        <v>318</v>
      </c>
      <c r="H1265" t="s">
        <v>293</v>
      </c>
      <c r="I1265" cm="1">
        <f t="array" ref="I1265">_xlfn.XLOOKUP(1,('Clean Data'!$A$1:$A$1893='Core data'!A1265)*('Clean Data'!$D$1:$D$1893='Core data'!D1265),'Clean Data'!$E$1:$E$1893,,0)</f>
        <v>0</v>
      </c>
    </row>
    <row r="1266" spans="1:9" hidden="1">
      <c r="A1266">
        <v>7</v>
      </c>
      <c r="B1266" t="s">
        <v>171</v>
      </c>
      <c r="C1266" t="s">
        <v>83</v>
      </c>
      <c r="D1266" t="s">
        <v>451</v>
      </c>
      <c r="E1266" s="73" t="s">
        <v>162</v>
      </c>
      <c r="F1266" t="s">
        <v>83</v>
      </c>
      <c r="G1266" t="s">
        <v>83</v>
      </c>
      <c r="H1266" t="s">
        <v>292</v>
      </c>
      <c r="I1266" cm="1">
        <f t="array" ref="I1266">_xlfn.XLOOKUP(1,('Clean Data'!$A$1:$A$1893='Core data'!A1266)*('Clean Data'!$D$1:$D$1893='Core data'!D1266),'Clean Data'!$E$1:$E$1893,,0)</f>
        <v>0</v>
      </c>
    </row>
    <row r="1267" spans="1:9" hidden="1">
      <c r="A1267">
        <v>7</v>
      </c>
      <c r="B1267" t="s">
        <v>171</v>
      </c>
      <c r="C1267" t="s">
        <v>83</v>
      </c>
      <c r="D1267" t="s">
        <v>451</v>
      </c>
      <c r="E1267" s="68" t="s">
        <v>164</v>
      </c>
      <c r="F1267" s="70" t="s">
        <v>83</v>
      </c>
      <c r="G1267" t="s">
        <v>319</v>
      </c>
      <c r="H1267" t="s">
        <v>294</v>
      </c>
      <c r="I1267" cm="1">
        <f t="array" ref="I1267">_xlfn.XLOOKUP(1,('Clean Data'!$A$1:$A$1893='Core data'!A1267)*('Clean Data'!$D$1:$D$1893='Core data'!D1267),'Clean Data'!$E$1:$E$1893,,0)</f>
        <v>0</v>
      </c>
    </row>
    <row r="1268" spans="1:9" hidden="1">
      <c r="A1268">
        <v>8</v>
      </c>
      <c r="B1268" t="s">
        <v>172</v>
      </c>
      <c r="C1268" t="s">
        <v>83</v>
      </c>
      <c r="D1268" t="s">
        <v>451</v>
      </c>
      <c r="E1268" s="69" t="s">
        <v>163</v>
      </c>
      <c r="F1268" s="71" t="s">
        <v>83</v>
      </c>
      <c r="G1268" t="s">
        <v>318</v>
      </c>
      <c r="H1268" t="s">
        <v>293</v>
      </c>
      <c r="I1268" cm="1">
        <f t="array" ref="I1268">_xlfn.XLOOKUP(1,('Clean Data'!$A$1:$A$1893='Core data'!A1268)*('Clean Data'!$D$1:$D$1893='Core data'!D1268),'Clean Data'!$E$1:$E$1893,,0)</f>
        <v>0</v>
      </c>
    </row>
    <row r="1269" spans="1:9" hidden="1">
      <c r="A1269">
        <v>8</v>
      </c>
      <c r="B1269" t="s">
        <v>172</v>
      </c>
      <c r="C1269" t="s">
        <v>83</v>
      </c>
      <c r="D1269" t="s">
        <v>451</v>
      </c>
      <c r="E1269" s="73" t="s">
        <v>162</v>
      </c>
      <c r="F1269" t="s">
        <v>83</v>
      </c>
      <c r="G1269" t="s">
        <v>83</v>
      </c>
      <c r="H1269" t="s">
        <v>292</v>
      </c>
      <c r="I1269" cm="1">
        <f t="array" ref="I1269">_xlfn.XLOOKUP(1,('Clean Data'!$A$1:$A$1893='Core data'!A1269)*('Clean Data'!$D$1:$D$1893='Core data'!D1269),'Clean Data'!$E$1:$E$1893,,0)</f>
        <v>0</v>
      </c>
    </row>
    <row r="1270" spans="1:9" hidden="1">
      <c r="A1270">
        <v>8</v>
      </c>
      <c r="B1270" t="s">
        <v>172</v>
      </c>
      <c r="C1270" t="s">
        <v>83</v>
      </c>
      <c r="D1270" t="s">
        <v>451</v>
      </c>
      <c r="E1270" s="68" t="s">
        <v>164</v>
      </c>
      <c r="F1270" s="70" t="s">
        <v>83</v>
      </c>
      <c r="G1270" t="s">
        <v>319</v>
      </c>
      <c r="H1270" t="s">
        <v>294</v>
      </c>
      <c r="I1270" cm="1">
        <f t="array" ref="I1270">_xlfn.XLOOKUP(1,('Clean Data'!$A$1:$A$1893='Core data'!A1270)*('Clean Data'!$D$1:$D$1893='Core data'!D1270),'Clean Data'!$E$1:$E$1893,,0)</f>
        <v>0</v>
      </c>
    </row>
    <row r="1271" spans="1:9" hidden="1">
      <c r="A1271">
        <v>9</v>
      </c>
      <c r="B1271" t="s">
        <v>173</v>
      </c>
      <c r="C1271" t="s">
        <v>83</v>
      </c>
      <c r="D1271" t="s">
        <v>451</v>
      </c>
      <c r="E1271" s="69" t="s">
        <v>163</v>
      </c>
      <c r="F1271" s="71" t="s">
        <v>83</v>
      </c>
      <c r="G1271" t="s">
        <v>318</v>
      </c>
      <c r="H1271" t="s">
        <v>293</v>
      </c>
      <c r="I1271" cm="1">
        <f t="array" ref="I1271">_xlfn.XLOOKUP(1,('Clean Data'!$A$1:$A$1893='Core data'!A1271)*('Clean Data'!$D$1:$D$1893='Core data'!D1271),'Clean Data'!$E$1:$E$1893,,0)</f>
        <v>1</v>
      </c>
    </row>
    <row r="1272" spans="1:9" hidden="1">
      <c r="A1272">
        <v>9</v>
      </c>
      <c r="B1272" t="s">
        <v>173</v>
      </c>
      <c r="C1272" t="s">
        <v>83</v>
      </c>
      <c r="D1272" t="s">
        <v>451</v>
      </c>
      <c r="E1272" s="73" t="s">
        <v>162</v>
      </c>
      <c r="F1272" t="s">
        <v>83</v>
      </c>
      <c r="G1272" t="s">
        <v>83</v>
      </c>
      <c r="H1272" t="s">
        <v>292</v>
      </c>
      <c r="I1272" cm="1">
        <f t="array" ref="I1272">_xlfn.XLOOKUP(1,('Clean Data'!$A$1:$A$1893='Core data'!A1272)*('Clean Data'!$D$1:$D$1893='Core data'!D1272),'Clean Data'!$E$1:$E$1893,,0)</f>
        <v>1</v>
      </c>
    </row>
    <row r="1273" spans="1:9" hidden="1">
      <c r="A1273">
        <v>9</v>
      </c>
      <c r="B1273" t="s">
        <v>173</v>
      </c>
      <c r="C1273" t="s">
        <v>83</v>
      </c>
      <c r="D1273" t="s">
        <v>451</v>
      </c>
      <c r="E1273" s="68" t="s">
        <v>164</v>
      </c>
      <c r="F1273" s="70" t="s">
        <v>83</v>
      </c>
      <c r="G1273" t="s">
        <v>319</v>
      </c>
      <c r="H1273" t="s">
        <v>294</v>
      </c>
      <c r="I1273" cm="1">
        <f t="array" ref="I1273">_xlfn.XLOOKUP(1,('Clean Data'!$A$1:$A$1893='Core data'!A1273)*('Clean Data'!$D$1:$D$1893='Core data'!D1273),'Clean Data'!$E$1:$E$1893,,0)</f>
        <v>1</v>
      </c>
    </row>
    <row r="1274" spans="1:9" hidden="1">
      <c r="A1274">
        <v>10</v>
      </c>
      <c r="B1274" t="s">
        <v>174</v>
      </c>
      <c r="C1274" t="s">
        <v>83</v>
      </c>
      <c r="D1274" t="s">
        <v>451</v>
      </c>
      <c r="E1274" s="69" t="s">
        <v>163</v>
      </c>
      <c r="F1274" s="71" t="s">
        <v>83</v>
      </c>
      <c r="G1274" t="s">
        <v>318</v>
      </c>
      <c r="H1274" t="s">
        <v>293</v>
      </c>
      <c r="I1274" cm="1">
        <f t="array" ref="I1274">_xlfn.XLOOKUP(1,('Clean Data'!$A$1:$A$1893='Core data'!A1274)*('Clean Data'!$D$1:$D$1893='Core data'!D1274),'Clean Data'!$E$1:$E$1893,,0)</f>
        <v>0</v>
      </c>
    </row>
    <row r="1275" spans="1:9" hidden="1">
      <c r="A1275">
        <v>10</v>
      </c>
      <c r="B1275" t="s">
        <v>174</v>
      </c>
      <c r="C1275" t="s">
        <v>83</v>
      </c>
      <c r="D1275" t="s">
        <v>451</v>
      </c>
      <c r="E1275" s="73" t="s">
        <v>162</v>
      </c>
      <c r="F1275" t="s">
        <v>83</v>
      </c>
      <c r="G1275" t="s">
        <v>83</v>
      </c>
      <c r="H1275" t="s">
        <v>292</v>
      </c>
      <c r="I1275" cm="1">
        <f t="array" ref="I1275">_xlfn.XLOOKUP(1,('Clean Data'!$A$1:$A$1893='Core data'!A1275)*('Clean Data'!$D$1:$D$1893='Core data'!D1275),'Clean Data'!$E$1:$E$1893,,0)</f>
        <v>0</v>
      </c>
    </row>
    <row r="1276" spans="1:9" hidden="1">
      <c r="A1276">
        <v>10</v>
      </c>
      <c r="B1276" t="s">
        <v>174</v>
      </c>
      <c r="C1276" t="s">
        <v>83</v>
      </c>
      <c r="D1276" t="s">
        <v>451</v>
      </c>
      <c r="E1276" s="68" t="s">
        <v>164</v>
      </c>
      <c r="F1276" s="70" t="s">
        <v>83</v>
      </c>
      <c r="G1276" t="s">
        <v>319</v>
      </c>
      <c r="H1276" t="s">
        <v>294</v>
      </c>
      <c r="I1276" cm="1">
        <f t="array" ref="I1276">_xlfn.XLOOKUP(1,('Clean Data'!$A$1:$A$1893='Core data'!A1276)*('Clean Data'!$D$1:$D$1893='Core data'!D1276),'Clean Data'!$E$1:$E$1893,,0)</f>
        <v>0</v>
      </c>
    </row>
    <row r="1277" spans="1:9" hidden="1">
      <c r="A1277">
        <v>11</v>
      </c>
      <c r="B1277" t="s">
        <v>175</v>
      </c>
      <c r="C1277" t="s">
        <v>83</v>
      </c>
      <c r="D1277" t="s">
        <v>451</v>
      </c>
      <c r="E1277" s="69" t="s">
        <v>163</v>
      </c>
      <c r="F1277" s="71" t="s">
        <v>83</v>
      </c>
      <c r="G1277" t="s">
        <v>318</v>
      </c>
      <c r="H1277" t="s">
        <v>293</v>
      </c>
      <c r="I1277" cm="1">
        <f t="array" ref="I1277">_xlfn.XLOOKUP(1,('Clean Data'!$A$1:$A$1893='Core data'!A1277)*('Clean Data'!$D$1:$D$1893='Core data'!D1277),'Clean Data'!$E$1:$E$1893,,0)</f>
        <v>1</v>
      </c>
    </row>
    <row r="1278" spans="1:9" hidden="1">
      <c r="A1278">
        <v>11</v>
      </c>
      <c r="B1278" t="s">
        <v>175</v>
      </c>
      <c r="C1278" t="s">
        <v>83</v>
      </c>
      <c r="D1278" t="s">
        <v>451</v>
      </c>
      <c r="E1278" s="73" t="s">
        <v>162</v>
      </c>
      <c r="F1278" t="s">
        <v>83</v>
      </c>
      <c r="G1278" t="s">
        <v>83</v>
      </c>
      <c r="H1278" t="s">
        <v>292</v>
      </c>
      <c r="I1278" cm="1">
        <f t="array" ref="I1278">_xlfn.XLOOKUP(1,('Clean Data'!$A$1:$A$1893='Core data'!A1278)*('Clean Data'!$D$1:$D$1893='Core data'!D1278),'Clean Data'!$E$1:$E$1893,,0)</f>
        <v>1</v>
      </c>
    </row>
    <row r="1279" spans="1:9" hidden="1">
      <c r="A1279">
        <v>11</v>
      </c>
      <c r="B1279" t="s">
        <v>175</v>
      </c>
      <c r="C1279" t="s">
        <v>83</v>
      </c>
      <c r="D1279" t="s">
        <v>451</v>
      </c>
      <c r="E1279" s="68" t="s">
        <v>164</v>
      </c>
      <c r="F1279" s="70" t="s">
        <v>83</v>
      </c>
      <c r="G1279" t="s">
        <v>319</v>
      </c>
      <c r="H1279" t="s">
        <v>294</v>
      </c>
      <c r="I1279" cm="1">
        <f t="array" ref="I1279">_xlfn.XLOOKUP(1,('Clean Data'!$A$1:$A$1893='Core data'!A1279)*('Clean Data'!$D$1:$D$1893='Core data'!D1279),'Clean Data'!$E$1:$E$1893,,0)</f>
        <v>1</v>
      </c>
    </row>
    <row r="1280" spans="1:9" hidden="1">
      <c r="A1280">
        <v>12</v>
      </c>
      <c r="B1280" t="s">
        <v>176</v>
      </c>
      <c r="C1280" t="s">
        <v>83</v>
      </c>
      <c r="D1280" t="s">
        <v>451</v>
      </c>
      <c r="E1280" s="69" t="s">
        <v>163</v>
      </c>
      <c r="F1280" s="71" t="s">
        <v>83</v>
      </c>
      <c r="G1280" t="s">
        <v>318</v>
      </c>
      <c r="H1280" t="s">
        <v>293</v>
      </c>
      <c r="I1280" cm="1">
        <f t="array" ref="I1280">_xlfn.XLOOKUP(1,('Clean Data'!$A$1:$A$1893='Core data'!A1280)*('Clean Data'!$D$1:$D$1893='Core data'!D1280),'Clean Data'!$E$1:$E$1893,,0)</f>
        <v>0</v>
      </c>
    </row>
    <row r="1281" spans="1:9" hidden="1">
      <c r="A1281">
        <v>12</v>
      </c>
      <c r="B1281" t="s">
        <v>176</v>
      </c>
      <c r="C1281" t="s">
        <v>83</v>
      </c>
      <c r="D1281" t="s">
        <v>451</v>
      </c>
      <c r="E1281" s="73" t="s">
        <v>162</v>
      </c>
      <c r="F1281" t="s">
        <v>83</v>
      </c>
      <c r="G1281" t="s">
        <v>83</v>
      </c>
      <c r="H1281" t="s">
        <v>292</v>
      </c>
      <c r="I1281" cm="1">
        <f t="array" ref="I1281">_xlfn.XLOOKUP(1,('Clean Data'!$A$1:$A$1893='Core data'!A1281)*('Clean Data'!$D$1:$D$1893='Core data'!D1281),'Clean Data'!$E$1:$E$1893,,0)</f>
        <v>0</v>
      </c>
    </row>
    <row r="1282" spans="1:9" hidden="1">
      <c r="A1282">
        <v>12</v>
      </c>
      <c r="B1282" t="s">
        <v>176</v>
      </c>
      <c r="C1282" t="s">
        <v>83</v>
      </c>
      <c r="D1282" t="s">
        <v>451</v>
      </c>
      <c r="E1282" s="68" t="s">
        <v>164</v>
      </c>
      <c r="F1282" s="70" t="s">
        <v>83</v>
      </c>
      <c r="G1282" t="s">
        <v>319</v>
      </c>
      <c r="H1282" t="s">
        <v>294</v>
      </c>
      <c r="I1282" cm="1">
        <f t="array" ref="I1282">_xlfn.XLOOKUP(1,('Clean Data'!$A$1:$A$1893='Core data'!A1282)*('Clean Data'!$D$1:$D$1893='Core data'!D1282),'Clean Data'!$E$1:$E$1893,,0)</f>
        <v>0</v>
      </c>
    </row>
    <row r="1283" spans="1:9" hidden="1">
      <c r="A1283">
        <v>13</v>
      </c>
      <c r="B1283" t="s">
        <v>177</v>
      </c>
      <c r="C1283" t="s">
        <v>83</v>
      </c>
      <c r="D1283" t="s">
        <v>451</v>
      </c>
      <c r="E1283" s="69" t="s">
        <v>163</v>
      </c>
      <c r="F1283" s="71" t="s">
        <v>83</v>
      </c>
      <c r="G1283" t="s">
        <v>318</v>
      </c>
      <c r="H1283" t="s">
        <v>293</v>
      </c>
      <c r="I1283" cm="1">
        <f t="array" ref="I1283">_xlfn.XLOOKUP(1,('Clean Data'!$A$1:$A$1893='Core data'!A1283)*('Clean Data'!$D$1:$D$1893='Core data'!D1283),'Clean Data'!$E$1:$E$1893,,0)</f>
        <v>0</v>
      </c>
    </row>
    <row r="1284" spans="1:9" hidden="1">
      <c r="A1284">
        <v>13</v>
      </c>
      <c r="B1284" t="s">
        <v>177</v>
      </c>
      <c r="C1284" t="s">
        <v>83</v>
      </c>
      <c r="D1284" t="s">
        <v>451</v>
      </c>
      <c r="E1284" s="73" t="s">
        <v>162</v>
      </c>
      <c r="F1284" t="s">
        <v>83</v>
      </c>
      <c r="G1284" t="s">
        <v>83</v>
      </c>
      <c r="H1284" t="s">
        <v>292</v>
      </c>
      <c r="I1284" cm="1">
        <f t="array" ref="I1284">_xlfn.XLOOKUP(1,('Clean Data'!$A$1:$A$1893='Core data'!A1284)*('Clean Data'!$D$1:$D$1893='Core data'!D1284),'Clean Data'!$E$1:$E$1893,,0)</f>
        <v>0</v>
      </c>
    </row>
    <row r="1285" spans="1:9" hidden="1">
      <c r="A1285">
        <v>13</v>
      </c>
      <c r="B1285" t="s">
        <v>177</v>
      </c>
      <c r="C1285" t="s">
        <v>83</v>
      </c>
      <c r="D1285" t="s">
        <v>451</v>
      </c>
      <c r="E1285" s="68" t="s">
        <v>164</v>
      </c>
      <c r="F1285" s="70" t="s">
        <v>83</v>
      </c>
      <c r="G1285" t="s">
        <v>319</v>
      </c>
      <c r="H1285" t="s">
        <v>294</v>
      </c>
      <c r="I1285" cm="1">
        <f t="array" ref="I1285">_xlfn.XLOOKUP(1,('Clean Data'!$A$1:$A$1893='Core data'!A1285)*('Clean Data'!$D$1:$D$1893='Core data'!D1285),'Clean Data'!$E$1:$E$1893,,0)</f>
        <v>0</v>
      </c>
    </row>
    <row r="1286" spans="1:9" hidden="1">
      <c r="A1286">
        <v>14</v>
      </c>
      <c r="B1286" t="s">
        <v>178</v>
      </c>
      <c r="C1286" t="s">
        <v>83</v>
      </c>
      <c r="D1286" t="s">
        <v>451</v>
      </c>
      <c r="E1286" s="69" t="s">
        <v>163</v>
      </c>
      <c r="F1286" s="71" t="s">
        <v>83</v>
      </c>
      <c r="G1286" t="s">
        <v>318</v>
      </c>
      <c r="H1286" t="s">
        <v>293</v>
      </c>
      <c r="I1286" cm="1">
        <f t="array" ref="I1286">_xlfn.XLOOKUP(1,('Clean Data'!$A$1:$A$1893='Core data'!A1286)*('Clean Data'!$D$1:$D$1893='Core data'!D1286),'Clean Data'!$E$1:$E$1893,,0)</f>
        <v>0</v>
      </c>
    </row>
    <row r="1287" spans="1:9" hidden="1">
      <c r="A1287">
        <v>14</v>
      </c>
      <c r="B1287" t="s">
        <v>178</v>
      </c>
      <c r="C1287" t="s">
        <v>83</v>
      </c>
      <c r="D1287" t="s">
        <v>451</v>
      </c>
      <c r="E1287" s="73" t="s">
        <v>162</v>
      </c>
      <c r="F1287" t="s">
        <v>83</v>
      </c>
      <c r="G1287" t="s">
        <v>83</v>
      </c>
      <c r="H1287" t="s">
        <v>292</v>
      </c>
      <c r="I1287" cm="1">
        <f t="array" ref="I1287">_xlfn.XLOOKUP(1,('Clean Data'!$A$1:$A$1893='Core data'!A1287)*('Clean Data'!$D$1:$D$1893='Core data'!D1287),'Clean Data'!$E$1:$E$1893,,0)</f>
        <v>0</v>
      </c>
    </row>
    <row r="1288" spans="1:9" hidden="1">
      <c r="A1288">
        <v>14</v>
      </c>
      <c r="B1288" t="s">
        <v>178</v>
      </c>
      <c r="C1288" t="s">
        <v>83</v>
      </c>
      <c r="D1288" t="s">
        <v>451</v>
      </c>
      <c r="E1288" s="68" t="s">
        <v>164</v>
      </c>
      <c r="F1288" s="70" t="s">
        <v>83</v>
      </c>
      <c r="G1288" t="s">
        <v>319</v>
      </c>
      <c r="H1288" t="s">
        <v>294</v>
      </c>
      <c r="I1288" cm="1">
        <f t="array" ref="I1288">_xlfn.XLOOKUP(1,('Clean Data'!$A$1:$A$1893='Core data'!A1288)*('Clean Data'!$D$1:$D$1893='Core data'!D1288),'Clean Data'!$E$1:$E$1893,,0)</f>
        <v>0</v>
      </c>
    </row>
    <row r="1289" spans="1:9" hidden="1">
      <c r="A1289">
        <v>15</v>
      </c>
      <c r="B1289" t="s">
        <v>179</v>
      </c>
      <c r="C1289" t="s">
        <v>83</v>
      </c>
      <c r="D1289" t="s">
        <v>451</v>
      </c>
      <c r="E1289" s="69" t="s">
        <v>163</v>
      </c>
      <c r="F1289" s="71" t="s">
        <v>83</v>
      </c>
      <c r="G1289" t="s">
        <v>318</v>
      </c>
      <c r="H1289" t="s">
        <v>293</v>
      </c>
      <c r="I1289" cm="1">
        <f t="array" ref="I1289">_xlfn.XLOOKUP(1,('Clean Data'!$A$1:$A$1893='Core data'!A1289)*('Clean Data'!$D$1:$D$1893='Core data'!D1289),'Clean Data'!$E$1:$E$1893,,0)</f>
        <v>1</v>
      </c>
    </row>
    <row r="1290" spans="1:9" hidden="1">
      <c r="A1290">
        <v>15</v>
      </c>
      <c r="B1290" t="s">
        <v>179</v>
      </c>
      <c r="C1290" t="s">
        <v>83</v>
      </c>
      <c r="D1290" t="s">
        <v>451</v>
      </c>
      <c r="E1290" s="73" t="s">
        <v>162</v>
      </c>
      <c r="F1290" t="s">
        <v>83</v>
      </c>
      <c r="G1290" t="s">
        <v>83</v>
      </c>
      <c r="H1290" t="s">
        <v>292</v>
      </c>
      <c r="I1290" cm="1">
        <f t="array" ref="I1290">_xlfn.XLOOKUP(1,('Clean Data'!$A$1:$A$1893='Core data'!A1290)*('Clean Data'!$D$1:$D$1893='Core data'!D1290),'Clean Data'!$E$1:$E$1893,,0)</f>
        <v>1</v>
      </c>
    </row>
    <row r="1291" spans="1:9" hidden="1">
      <c r="A1291">
        <v>15</v>
      </c>
      <c r="B1291" t="s">
        <v>179</v>
      </c>
      <c r="C1291" t="s">
        <v>83</v>
      </c>
      <c r="D1291" t="s">
        <v>451</v>
      </c>
      <c r="E1291" s="68" t="s">
        <v>164</v>
      </c>
      <c r="F1291" s="70" t="s">
        <v>83</v>
      </c>
      <c r="G1291" t="s">
        <v>319</v>
      </c>
      <c r="H1291" t="s">
        <v>294</v>
      </c>
      <c r="I1291" cm="1">
        <f t="array" ref="I1291">_xlfn.XLOOKUP(1,('Clean Data'!$A$1:$A$1893='Core data'!A1291)*('Clean Data'!$D$1:$D$1893='Core data'!D1291),'Clean Data'!$E$1:$E$1893,,0)</f>
        <v>1</v>
      </c>
    </row>
    <row r="1292" spans="1:9" hidden="1">
      <c r="A1292">
        <v>16</v>
      </c>
      <c r="B1292" t="s">
        <v>180</v>
      </c>
      <c r="C1292" t="s">
        <v>83</v>
      </c>
      <c r="D1292" t="s">
        <v>451</v>
      </c>
      <c r="E1292" s="69" t="s">
        <v>163</v>
      </c>
      <c r="F1292" s="71" t="s">
        <v>83</v>
      </c>
      <c r="G1292" t="s">
        <v>318</v>
      </c>
      <c r="H1292" t="s">
        <v>293</v>
      </c>
      <c r="I1292" cm="1">
        <f t="array" ref="I1292">_xlfn.XLOOKUP(1,('Clean Data'!$A$1:$A$1893='Core data'!A1292)*('Clean Data'!$D$1:$D$1893='Core data'!D1292),'Clean Data'!$E$1:$E$1893,,0)</f>
        <v>0</v>
      </c>
    </row>
    <row r="1293" spans="1:9" hidden="1">
      <c r="A1293">
        <v>16</v>
      </c>
      <c r="B1293" t="s">
        <v>180</v>
      </c>
      <c r="C1293" t="s">
        <v>83</v>
      </c>
      <c r="D1293" t="s">
        <v>451</v>
      </c>
      <c r="E1293" s="73" t="s">
        <v>162</v>
      </c>
      <c r="F1293" t="s">
        <v>83</v>
      </c>
      <c r="G1293" t="s">
        <v>83</v>
      </c>
      <c r="H1293" t="s">
        <v>292</v>
      </c>
      <c r="I1293" cm="1">
        <f t="array" ref="I1293">_xlfn.XLOOKUP(1,('Clean Data'!$A$1:$A$1893='Core data'!A1293)*('Clean Data'!$D$1:$D$1893='Core data'!D1293),'Clean Data'!$E$1:$E$1893,,0)</f>
        <v>0</v>
      </c>
    </row>
    <row r="1294" spans="1:9" hidden="1">
      <c r="A1294">
        <v>16</v>
      </c>
      <c r="B1294" t="s">
        <v>180</v>
      </c>
      <c r="C1294" t="s">
        <v>83</v>
      </c>
      <c r="D1294" t="s">
        <v>451</v>
      </c>
      <c r="E1294" s="68" t="s">
        <v>164</v>
      </c>
      <c r="F1294" s="70" t="s">
        <v>83</v>
      </c>
      <c r="G1294" t="s">
        <v>319</v>
      </c>
      <c r="H1294" t="s">
        <v>294</v>
      </c>
      <c r="I1294" cm="1">
        <f t="array" ref="I1294">_xlfn.XLOOKUP(1,('Clean Data'!$A$1:$A$1893='Core data'!A1294)*('Clean Data'!$D$1:$D$1893='Core data'!D1294),'Clean Data'!$E$1:$E$1893,,0)</f>
        <v>0</v>
      </c>
    </row>
    <row r="1295" spans="1:9" hidden="1">
      <c r="A1295">
        <v>16</v>
      </c>
      <c r="B1295" t="s">
        <v>180</v>
      </c>
      <c r="C1295" t="s">
        <v>108</v>
      </c>
      <c r="D1295" t="s">
        <v>69</v>
      </c>
      <c r="E1295" s="73" t="s">
        <v>162</v>
      </c>
      <c r="F1295" s="71" t="s">
        <v>108</v>
      </c>
      <c r="G1295" t="s">
        <v>108</v>
      </c>
      <c r="H1295" t="s">
        <v>69</v>
      </c>
      <c r="I1295" cm="1">
        <f t="array" ref="I1295">_xlfn.XLOOKUP(1,('Clean Data'!$A$1:$A$1893='Core data'!A1295)*('Clean Data'!$D$1:$D$1893='Core data'!D1295),'Clean Data'!$E$1:$E$1893,,0)</f>
        <v>0</v>
      </c>
    </row>
    <row r="1296" spans="1:9" hidden="1">
      <c r="A1296">
        <v>16</v>
      </c>
      <c r="B1296" t="s">
        <v>180</v>
      </c>
      <c r="C1296" t="s">
        <v>108</v>
      </c>
      <c r="D1296" t="s">
        <v>69</v>
      </c>
      <c r="E1296" s="68" t="s">
        <v>164</v>
      </c>
      <c r="F1296" s="71" t="s">
        <v>108</v>
      </c>
      <c r="G1296" t="s">
        <v>352</v>
      </c>
      <c r="H1296" t="s">
        <v>301</v>
      </c>
      <c r="I1296" cm="1">
        <f t="array" ref="I1296">_xlfn.XLOOKUP(1,('Clean Data'!$A$1:$A$1893='Core data'!A1296)*('Clean Data'!$D$1:$D$1893='Core data'!D1296),'Clean Data'!$E$1:$E$1893,,0)</f>
        <v>0</v>
      </c>
    </row>
    <row r="1297" spans="1:9" hidden="1">
      <c r="A1297">
        <v>16</v>
      </c>
      <c r="B1297" t="s">
        <v>180</v>
      </c>
      <c r="C1297" t="s">
        <v>108</v>
      </c>
      <c r="D1297" t="s">
        <v>69</v>
      </c>
      <c r="E1297" s="68" t="s">
        <v>163</v>
      </c>
      <c r="F1297" s="71" t="s">
        <v>108</v>
      </c>
      <c r="G1297" t="s">
        <v>353</v>
      </c>
      <c r="H1297" t="s">
        <v>300</v>
      </c>
      <c r="I1297" cm="1">
        <f t="array" ref="I1297">_xlfn.XLOOKUP(1,('Clean Data'!$A$1:$A$1893='Core data'!A1297)*('Clean Data'!$D$1:$D$1893='Core data'!D1297),'Clean Data'!$E$1:$E$1893,,0)</f>
        <v>0</v>
      </c>
    </row>
    <row r="1298" spans="1:9" hidden="1">
      <c r="A1298">
        <v>1</v>
      </c>
      <c r="B1298" t="s">
        <v>166</v>
      </c>
      <c r="C1298" t="s">
        <v>108</v>
      </c>
      <c r="D1298" t="s">
        <v>69</v>
      </c>
      <c r="E1298" s="73" t="s">
        <v>162</v>
      </c>
      <c r="F1298" s="71" t="s">
        <v>108</v>
      </c>
      <c r="G1298" t="s">
        <v>108</v>
      </c>
      <c r="H1298" t="s">
        <v>69</v>
      </c>
      <c r="I1298" cm="1">
        <f t="array" ref="I1298">_xlfn.XLOOKUP(1,('Clean Data'!$A$1:$A$1893='Core data'!A1298)*('Clean Data'!$D$1:$D$1893='Core data'!D1298),'Clean Data'!$E$1:$E$1893,,0)</f>
        <v>0</v>
      </c>
    </row>
    <row r="1299" spans="1:9" hidden="1">
      <c r="A1299">
        <v>2</v>
      </c>
      <c r="B1299" t="s">
        <v>167</v>
      </c>
      <c r="C1299" t="s">
        <v>108</v>
      </c>
      <c r="D1299" t="s">
        <v>69</v>
      </c>
      <c r="E1299" s="73" t="s">
        <v>162</v>
      </c>
      <c r="F1299" s="71" t="s">
        <v>108</v>
      </c>
      <c r="G1299" t="s">
        <v>108</v>
      </c>
      <c r="H1299" t="s">
        <v>69</v>
      </c>
      <c r="I1299" cm="1">
        <f t="array" ref="I1299">_xlfn.XLOOKUP(1,('Clean Data'!$A$1:$A$1893='Core data'!A1299)*('Clean Data'!$D$1:$D$1893='Core data'!D1299),'Clean Data'!$E$1:$E$1893,,0)</f>
        <v>0</v>
      </c>
    </row>
    <row r="1300" spans="1:9" hidden="1">
      <c r="A1300">
        <v>4</v>
      </c>
      <c r="B1300" t="s">
        <v>444</v>
      </c>
      <c r="C1300" t="s">
        <v>108</v>
      </c>
      <c r="D1300" t="s">
        <v>69</v>
      </c>
      <c r="E1300" s="73" t="s">
        <v>162</v>
      </c>
      <c r="F1300" s="71" t="s">
        <v>108</v>
      </c>
      <c r="G1300" t="s">
        <v>108</v>
      </c>
      <c r="H1300" t="s">
        <v>69</v>
      </c>
      <c r="I1300" cm="1">
        <f t="array" ref="I1300">_xlfn.XLOOKUP(1,('Clean Data'!$A$1:$A$1893='Core data'!A1300)*('Clean Data'!$D$1:$D$1893='Core data'!D1300),'Clean Data'!$E$1:$E$1893,,0)</f>
        <v>1</v>
      </c>
    </row>
    <row r="1301" spans="1:9" hidden="1">
      <c r="A1301">
        <v>5</v>
      </c>
      <c r="B1301" t="s">
        <v>169</v>
      </c>
      <c r="C1301" t="s">
        <v>108</v>
      </c>
      <c r="D1301" t="s">
        <v>69</v>
      </c>
      <c r="E1301" s="73" t="s">
        <v>162</v>
      </c>
      <c r="F1301" s="71" t="s">
        <v>108</v>
      </c>
      <c r="G1301" t="s">
        <v>108</v>
      </c>
      <c r="H1301" t="s">
        <v>69</v>
      </c>
      <c r="I1301" cm="1">
        <f t="array" ref="I1301">_xlfn.XLOOKUP(1,('Clean Data'!$A$1:$A$1893='Core data'!A1301)*('Clean Data'!$D$1:$D$1893='Core data'!D1301),'Clean Data'!$E$1:$E$1893,,0)</f>
        <v>1</v>
      </c>
    </row>
    <row r="1302" spans="1:9" hidden="1">
      <c r="A1302">
        <v>6</v>
      </c>
      <c r="B1302" t="s">
        <v>170</v>
      </c>
      <c r="C1302" t="s">
        <v>108</v>
      </c>
      <c r="D1302" t="s">
        <v>69</v>
      </c>
      <c r="E1302" s="73" t="s">
        <v>162</v>
      </c>
      <c r="F1302" s="71" t="s">
        <v>108</v>
      </c>
      <c r="G1302" t="s">
        <v>108</v>
      </c>
      <c r="H1302" t="s">
        <v>69</v>
      </c>
      <c r="I1302" cm="1">
        <f t="array" ref="I1302">_xlfn.XLOOKUP(1,('Clean Data'!$A$1:$A$1893='Core data'!A1302)*('Clean Data'!$D$1:$D$1893='Core data'!D1302),'Clean Data'!$E$1:$E$1893,,0)</f>
        <v>1</v>
      </c>
    </row>
    <row r="1303" spans="1:9" hidden="1">
      <c r="A1303">
        <v>7</v>
      </c>
      <c r="B1303" t="s">
        <v>171</v>
      </c>
      <c r="C1303" t="s">
        <v>108</v>
      </c>
      <c r="D1303" t="s">
        <v>69</v>
      </c>
      <c r="E1303" s="73" t="s">
        <v>162</v>
      </c>
      <c r="F1303" s="71" t="s">
        <v>108</v>
      </c>
      <c r="G1303" t="s">
        <v>108</v>
      </c>
      <c r="H1303" t="s">
        <v>69</v>
      </c>
      <c r="I1303" cm="1">
        <f t="array" ref="I1303">_xlfn.XLOOKUP(1,('Clean Data'!$A$1:$A$1893='Core data'!A1303)*('Clean Data'!$D$1:$D$1893='Core data'!D1303),'Clean Data'!$E$1:$E$1893,,0)</f>
        <v>0</v>
      </c>
    </row>
    <row r="1304" spans="1:9" hidden="1">
      <c r="A1304">
        <v>8</v>
      </c>
      <c r="B1304" t="s">
        <v>172</v>
      </c>
      <c r="C1304" t="s">
        <v>108</v>
      </c>
      <c r="D1304" t="s">
        <v>69</v>
      </c>
      <c r="E1304" s="73" t="s">
        <v>162</v>
      </c>
      <c r="F1304" s="71" t="s">
        <v>108</v>
      </c>
      <c r="G1304" t="s">
        <v>108</v>
      </c>
      <c r="H1304" t="s">
        <v>69</v>
      </c>
      <c r="I1304" cm="1">
        <f t="array" ref="I1304">_xlfn.XLOOKUP(1,('Clean Data'!$A$1:$A$1893='Core data'!A1304)*('Clean Data'!$D$1:$D$1893='Core data'!D1304),'Clean Data'!$E$1:$E$1893,,0)</f>
        <v>1</v>
      </c>
    </row>
    <row r="1305" spans="1:9" hidden="1">
      <c r="A1305">
        <v>9</v>
      </c>
      <c r="B1305" t="s">
        <v>173</v>
      </c>
      <c r="C1305" t="s">
        <v>108</v>
      </c>
      <c r="D1305" t="s">
        <v>69</v>
      </c>
      <c r="E1305" s="73" t="s">
        <v>162</v>
      </c>
      <c r="F1305" s="71" t="s">
        <v>108</v>
      </c>
      <c r="G1305" t="s">
        <v>108</v>
      </c>
      <c r="H1305" t="s">
        <v>69</v>
      </c>
      <c r="I1305" cm="1">
        <f t="array" ref="I1305">_xlfn.XLOOKUP(1,('Clean Data'!$A$1:$A$1893='Core data'!A1305)*('Clean Data'!$D$1:$D$1893='Core data'!D1305),'Clean Data'!$E$1:$E$1893,,0)</f>
        <v>1</v>
      </c>
    </row>
    <row r="1306" spans="1:9" hidden="1">
      <c r="A1306">
        <v>10</v>
      </c>
      <c r="B1306" t="s">
        <v>174</v>
      </c>
      <c r="C1306" t="s">
        <v>108</v>
      </c>
      <c r="D1306" t="s">
        <v>69</v>
      </c>
      <c r="E1306" s="73" t="s">
        <v>162</v>
      </c>
      <c r="F1306" s="71" t="s">
        <v>108</v>
      </c>
      <c r="G1306" t="s">
        <v>108</v>
      </c>
      <c r="H1306" t="s">
        <v>69</v>
      </c>
      <c r="I1306" cm="1">
        <f t="array" ref="I1306">_xlfn.XLOOKUP(1,('Clean Data'!$A$1:$A$1893='Core data'!A1306)*('Clean Data'!$D$1:$D$1893='Core data'!D1306),'Clean Data'!$E$1:$E$1893,,0)</f>
        <v>1</v>
      </c>
    </row>
    <row r="1307" spans="1:9" hidden="1">
      <c r="A1307">
        <v>11</v>
      </c>
      <c r="B1307" t="s">
        <v>175</v>
      </c>
      <c r="C1307" t="s">
        <v>108</v>
      </c>
      <c r="D1307" t="s">
        <v>69</v>
      </c>
      <c r="E1307" s="73" t="s">
        <v>162</v>
      </c>
      <c r="F1307" s="71" t="s">
        <v>108</v>
      </c>
      <c r="G1307" t="s">
        <v>108</v>
      </c>
      <c r="H1307" t="s">
        <v>69</v>
      </c>
      <c r="I1307" cm="1">
        <f t="array" ref="I1307">_xlfn.XLOOKUP(1,('Clean Data'!$A$1:$A$1893='Core data'!A1307)*('Clean Data'!$D$1:$D$1893='Core data'!D1307),'Clean Data'!$E$1:$E$1893,,0)</f>
        <v>1</v>
      </c>
    </row>
    <row r="1308" spans="1:9" hidden="1">
      <c r="A1308">
        <v>12</v>
      </c>
      <c r="B1308" t="s">
        <v>176</v>
      </c>
      <c r="C1308" t="s">
        <v>108</v>
      </c>
      <c r="D1308" t="s">
        <v>69</v>
      </c>
      <c r="E1308" s="73" t="s">
        <v>162</v>
      </c>
      <c r="F1308" s="71" t="s">
        <v>108</v>
      </c>
      <c r="G1308" t="s">
        <v>108</v>
      </c>
      <c r="H1308" t="s">
        <v>69</v>
      </c>
      <c r="I1308" cm="1">
        <f t="array" ref="I1308">_xlfn.XLOOKUP(1,('Clean Data'!$A$1:$A$1893='Core data'!A1308)*('Clean Data'!$D$1:$D$1893='Core data'!D1308),'Clean Data'!$E$1:$E$1893,,0)</f>
        <v>0</v>
      </c>
    </row>
    <row r="1309" spans="1:9" hidden="1">
      <c r="A1309">
        <v>13</v>
      </c>
      <c r="B1309" t="s">
        <v>177</v>
      </c>
      <c r="C1309" t="s">
        <v>108</v>
      </c>
      <c r="D1309" t="s">
        <v>69</v>
      </c>
      <c r="E1309" s="73" t="s">
        <v>162</v>
      </c>
      <c r="F1309" s="71" t="s">
        <v>108</v>
      </c>
      <c r="G1309" t="s">
        <v>108</v>
      </c>
      <c r="H1309" t="s">
        <v>69</v>
      </c>
      <c r="I1309" cm="1">
        <f t="array" ref="I1309">_xlfn.XLOOKUP(1,('Clean Data'!$A$1:$A$1893='Core data'!A1309)*('Clean Data'!$D$1:$D$1893='Core data'!D1309),'Clean Data'!$E$1:$E$1893,,0)</f>
        <v>1</v>
      </c>
    </row>
    <row r="1310" spans="1:9" hidden="1">
      <c r="A1310">
        <v>14</v>
      </c>
      <c r="B1310" t="s">
        <v>178</v>
      </c>
      <c r="C1310" t="s">
        <v>108</v>
      </c>
      <c r="D1310" t="s">
        <v>69</v>
      </c>
      <c r="E1310" s="73" t="s">
        <v>162</v>
      </c>
      <c r="F1310" s="71" t="s">
        <v>108</v>
      </c>
      <c r="G1310" t="s">
        <v>108</v>
      </c>
      <c r="H1310" t="s">
        <v>69</v>
      </c>
      <c r="I1310" cm="1">
        <f t="array" ref="I1310">_xlfn.XLOOKUP(1,('Clean Data'!$A$1:$A$1893='Core data'!A1310)*('Clean Data'!$D$1:$D$1893='Core data'!D1310),'Clean Data'!$E$1:$E$1893,,0)</f>
        <v>1</v>
      </c>
    </row>
    <row r="1311" spans="1:9" hidden="1">
      <c r="A1311">
        <v>15</v>
      </c>
      <c r="B1311" t="s">
        <v>179</v>
      </c>
      <c r="C1311" t="s">
        <v>108</v>
      </c>
      <c r="D1311" t="s">
        <v>69</v>
      </c>
      <c r="E1311" s="73" t="s">
        <v>162</v>
      </c>
      <c r="F1311" s="71" t="s">
        <v>108</v>
      </c>
      <c r="G1311" t="s">
        <v>108</v>
      </c>
      <c r="H1311" t="s">
        <v>69</v>
      </c>
      <c r="I1311" cm="1">
        <f t="array" ref="I1311">_xlfn.XLOOKUP(1,('Clean Data'!$A$1:$A$1893='Core data'!A1311)*('Clean Data'!$D$1:$D$1893='Core data'!D1311),'Clean Data'!$E$1:$E$1893,,0)</f>
        <v>1</v>
      </c>
    </row>
    <row r="1312" spans="1:9" hidden="1">
      <c r="A1312">
        <v>1</v>
      </c>
      <c r="B1312" t="s">
        <v>166</v>
      </c>
      <c r="C1312" t="s">
        <v>108</v>
      </c>
      <c r="D1312" t="s">
        <v>69</v>
      </c>
      <c r="E1312" s="68" t="s">
        <v>164</v>
      </c>
      <c r="F1312" s="71" t="s">
        <v>108</v>
      </c>
      <c r="G1312" t="s">
        <v>352</v>
      </c>
      <c r="H1312" t="s">
        <v>301</v>
      </c>
      <c r="I1312" cm="1">
        <f t="array" ref="I1312">_xlfn.XLOOKUP(1,('Clean Data'!$A$1:$A$1893='Core data'!A1312)*('Clean Data'!$D$1:$D$1893='Core data'!D1312),'Clean Data'!$E$1:$E$1893,,0)</f>
        <v>0</v>
      </c>
    </row>
    <row r="1313" spans="1:9" hidden="1">
      <c r="A1313">
        <v>2</v>
      </c>
      <c r="B1313" t="s">
        <v>167</v>
      </c>
      <c r="C1313" t="s">
        <v>108</v>
      </c>
      <c r="D1313" t="s">
        <v>69</v>
      </c>
      <c r="E1313" s="68" t="s">
        <v>164</v>
      </c>
      <c r="F1313" s="71" t="s">
        <v>108</v>
      </c>
      <c r="G1313" t="s">
        <v>352</v>
      </c>
      <c r="H1313" t="s">
        <v>301</v>
      </c>
      <c r="I1313" cm="1">
        <f t="array" ref="I1313">_xlfn.XLOOKUP(1,('Clean Data'!$A$1:$A$1893='Core data'!A1313)*('Clean Data'!$D$1:$D$1893='Core data'!D1313),'Clean Data'!$E$1:$E$1893,,0)</f>
        <v>0</v>
      </c>
    </row>
    <row r="1314" spans="1:9" hidden="1">
      <c r="A1314">
        <v>4</v>
      </c>
      <c r="B1314" t="s">
        <v>444</v>
      </c>
      <c r="C1314" t="s">
        <v>108</v>
      </c>
      <c r="D1314" t="s">
        <v>69</v>
      </c>
      <c r="E1314" s="68" t="s">
        <v>164</v>
      </c>
      <c r="F1314" s="71" t="s">
        <v>108</v>
      </c>
      <c r="G1314" t="s">
        <v>352</v>
      </c>
      <c r="H1314" t="s">
        <v>301</v>
      </c>
      <c r="I1314" cm="1">
        <f t="array" ref="I1314">_xlfn.XLOOKUP(1,('Clean Data'!$A$1:$A$1893='Core data'!A1314)*('Clean Data'!$D$1:$D$1893='Core data'!D1314),'Clean Data'!$E$1:$E$1893,,0)</f>
        <v>1</v>
      </c>
    </row>
    <row r="1315" spans="1:9" hidden="1">
      <c r="A1315">
        <v>5</v>
      </c>
      <c r="B1315" t="s">
        <v>169</v>
      </c>
      <c r="C1315" t="s">
        <v>108</v>
      </c>
      <c r="D1315" t="s">
        <v>69</v>
      </c>
      <c r="E1315" s="68" t="s">
        <v>164</v>
      </c>
      <c r="F1315" s="71" t="s">
        <v>108</v>
      </c>
      <c r="G1315" t="s">
        <v>352</v>
      </c>
      <c r="H1315" t="s">
        <v>301</v>
      </c>
      <c r="I1315" cm="1">
        <f t="array" ref="I1315">_xlfn.XLOOKUP(1,('Clean Data'!$A$1:$A$1893='Core data'!A1315)*('Clean Data'!$D$1:$D$1893='Core data'!D1315),'Clean Data'!$E$1:$E$1893,,0)</f>
        <v>1</v>
      </c>
    </row>
    <row r="1316" spans="1:9" hidden="1">
      <c r="A1316">
        <v>6</v>
      </c>
      <c r="B1316" t="s">
        <v>170</v>
      </c>
      <c r="C1316" t="s">
        <v>108</v>
      </c>
      <c r="D1316" t="s">
        <v>69</v>
      </c>
      <c r="E1316" s="68" t="s">
        <v>164</v>
      </c>
      <c r="F1316" s="71" t="s">
        <v>108</v>
      </c>
      <c r="G1316" t="s">
        <v>352</v>
      </c>
      <c r="H1316" t="s">
        <v>301</v>
      </c>
      <c r="I1316" cm="1">
        <f t="array" ref="I1316">_xlfn.XLOOKUP(1,('Clean Data'!$A$1:$A$1893='Core data'!A1316)*('Clean Data'!$D$1:$D$1893='Core data'!D1316),'Clean Data'!$E$1:$E$1893,,0)</f>
        <v>1</v>
      </c>
    </row>
    <row r="1317" spans="1:9" hidden="1">
      <c r="A1317">
        <v>7</v>
      </c>
      <c r="B1317" t="s">
        <v>171</v>
      </c>
      <c r="C1317" t="s">
        <v>108</v>
      </c>
      <c r="D1317" t="s">
        <v>69</v>
      </c>
      <c r="E1317" s="68" t="s">
        <v>164</v>
      </c>
      <c r="F1317" s="71" t="s">
        <v>108</v>
      </c>
      <c r="G1317" t="s">
        <v>352</v>
      </c>
      <c r="H1317" t="s">
        <v>301</v>
      </c>
      <c r="I1317" cm="1">
        <f t="array" ref="I1317">_xlfn.XLOOKUP(1,('Clean Data'!$A$1:$A$1893='Core data'!A1317)*('Clean Data'!$D$1:$D$1893='Core data'!D1317),'Clean Data'!$E$1:$E$1893,,0)</f>
        <v>0</v>
      </c>
    </row>
    <row r="1318" spans="1:9" hidden="1">
      <c r="A1318">
        <v>8</v>
      </c>
      <c r="B1318" t="s">
        <v>172</v>
      </c>
      <c r="C1318" t="s">
        <v>108</v>
      </c>
      <c r="D1318" t="s">
        <v>69</v>
      </c>
      <c r="E1318" s="68" t="s">
        <v>164</v>
      </c>
      <c r="F1318" s="71" t="s">
        <v>108</v>
      </c>
      <c r="G1318" t="s">
        <v>352</v>
      </c>
      <c r="H1318" t="s">
        <v>301</v>
      </c>
      <c r="I1318" cm="1">
        <f t="array" ref="I1318">_xlfn.XLOOKUP(1,('Clean Data'!$A$1:$A$1893='Core data'!A1318)*('Clean Data'!$D$1:$D$1893='Core data'!D1318),'Clean Data'!$E$1:$E$1893,,0)</f>
        <v>1</v>
      </c>
    </row>
    <row r="1319" spans="1:9" hidden="1">
      <c r="A1319">
        <v>9</v>
      </c>
      <c r="B1319" t="s">
        <v>173</v>
      </c>
      <c r="C1319" t="s">
        <v>108</v>
      </c>
      <c r="D1319" t="s">
        <v>69</v>
      </c>
      <c r="E1319" s="68" t="s">
        <v>164</v>
      </c>
      <c r="F1319" s="71" t="s">
        <v>108</v>
      </c>
      <c r="G1319" t="s">
        <v>352</v>
      </c>
      <c r="H1319" t="s">
        <v>301</v>
      </c>
      <c r="I1319" cm="1">
        <f t="array" ref="I1319">_xlfn.XLOOKUP(1,('Clean Data'!$A$1:$A$1893='Core data'!A1319)*('Clean Data'!$D$1:$D$1893='Core data'!D1319),'Clean Data'!$E$1:$E$1893,,0)</f>
        <v>1</v>
      </c>
    </row>
    <row r="1320" spans="1:9" hidden="1">
      <c r="A1320">
        <v>10</v>
      </c>
      <c r="B1320" t="s">
        <v>174</v>
      </c>
      <c r="C1320" t="s">
        <v>108</v>
      </c>
      <c r="D1320" t="s">
        <v>69</v>
      </c>
      <c r="E1320" s="68" t="s">
        <v>164</v>
      </c>
      <c r="F1320" s="71" t="s">
        <v>108</v>
      </c>
      <c r="G1320" t="s">
        <v>352</v>
      </c>
      <c r="H1320" t="s">
        <v>301</v>
      </c>
      <c r="I1320" cm="1">
        <f t="array" ref="I1320">_xlfn.XLOOKUP(1,('Clean Data'!$A$1:$A$1893='Core data'!A1320)*('Clean Data'!$D$1:$D$1893='Core data'!D1320),'Clean Data'!$E$1:$E$1893,,0)</f>
        <v>1</v>
      </c>
    </row>
    <row r="1321" spans="1:9" hidden="1">
      <c r="A1321">
        <v>11</v>
      </c>
      <c r="B1321" t="s">
        <v>175</v>
      </c>
      <c r="C1321" t="s">
        <v>108</v>
      </c>
      <c r="D1321" t="s">
        <v>69</v>
      </c>
      <c r="E1321" s="68" t="s">
        <v>164</v>
      </c>
      <c r="F1321" s="71" t="s">
        <v>108</v>
      </c>
      <c r="G1321" t="s">
        <v>352</v>
      </c>
      <c r="H1321" t="s">
        <v>301</v>
      </c>
      <c r="I1321" cm="1">
        <f t="array" ref="I1321">_xlfn.XLOOKUP(1,('Clean Data'!$A$1:$A$1893='Core data'!A1321)*('Clean Data'!$D$1:$D$1893='Core data'!D1321),'Clean Data'!$E$1:$E$1893,,0)</f>
        <v>1</v>
      </c>
    </row>
    <row r="1322" spans="1:9" hidden="1">
      <c r="A1322">
        <v>12</v>
      </c>
      <c r="B1322" t="s">
        <v>176</v>
      </c>
      <c r="C1322" t="s">
        <v>108</v>
      </c>
      <c r="D1322" t="s">
        <v>69</v>
      </c>
      <c r="E1322" s="68" t="s">
        <v>164</v>
      </c>
      <c r="F1322" s="71" t="s">
        <v>108</v>
      </c>
      <c r="G1322" t="s">
        <v>352</v>
      </c>
      <c r="H1322" t="s">
        <v>301</v>
      </c>
      <c r="I1322" cm="1">
        <f t="array" ref="I1322">_xlfn.XLOOKUP(1,('Clean Data'!$A$1:$A$1893='Core data'!A1322)*('Clean Data'!$D$1:$D$1893='Core data'!D1322),'Clean Data'!$E$1:$E$1893,,0)</f>
        <v>0</v>
      </c>
    </row>
    <row r="1323" spans="1:9" hidden="1">
      <c r="A1323">
        <v>13</v>
      </c>
      <c r="B1323" t="s">
        <v>177</v>
      </c>
      <c r="C1323" t="s">
        <v>108</v>
      </c>
      <c r="D1323" t="s">
        <v>69</v>
      </c>
      <c r="E1323" s="68" t="s">
        <v>164</v>
      </c>
      <c r="F1323" s="71" t="s">
        <v>108</v>
      </c>
      <c r="G1323" t="s">
        <v>352</v>
      </c>
      <c r="H1323" t="s">
        <v>301</v>
      </c>
      <c r="I1323" cm="1">
        <f t="array" ref="I1323">_xlfn.XLOOKUP(1,('Clean Data'!$A$1:$A$1893='Core data'!A1323)*('Clean Data'!$D$1:$D$1893='Core data'!D1323),'Clean Data'!$E$1:$E$1893,,0)</f>
        <v>1</v>
      </c>
    </row>
    <row r="1324" spans="1:9" hidden="1">
      <c r="A1324">
        <v>14</v>
      </c>
      <c r="B1324" t="s">
        <v>178</v>
      </c>
      <c r="C1324" t="s">
        <v>108</v>
      </c>
      <c r="D1324" t="s">
        <v>69</v>
      </c>
      <c r="E1324" s="68" t="s">
        <v>164</v>
      </c>
      <c r="F1324" s="71" t="s">
        <v>108</v>
      </c>
      <c r="G1324" t="s">
        <v>352</v>
      </c>
      <c r="H1324" t="s">
        <v>301</v>
      </c>
      <c r="I1324" cm="1">
        <f t="array" ref="I1324">_xlfn.XLOOKUP(1,('Clean Data'!$A$1:$A$1893='Core data'!A1324)*('Clean Data'!$D$1:$D$1893='Core data'!D1324),'Clean Data'!$E$1:$E$1893,,0)</f>
        <v>1</v>
      </c>
    </row>
    <row r="1325" spans="1:9" hidden="1">
      <c r="A1325">
        <v>15</v>
      </c>
      <c r="B1325" t="s">
        <v>179</v>
      </c>
      <c r="C1325" t="s">
        <v>108</v>
      </c>
      <c r="D1325" t="s">
        <v>69</v>
      </c>
      <c r="E1325" s="68" t="s">
        <v>164</v>
      </c>
      <c r="F1325" s="71" t="s">
        <v>108</v>
      </c>
      <c r="G1325" t="s">
        <v>352</v>
      </c>
      <c r="H1325" t="s">
        <v>301</v>
      </c>
      <c r="I1325" cm="1">
        <f t="array" ref="I1325">_xlfn.XLOOKUP(1,('Clean Data'!$A$1:$A$1893='Core data'!A1325)*('Clean Data'!$D$1:$D$1893='Core data'!D1325),'Clean Data'!$E$1:$E$1893,,0)</f>
        <v>1</v>
      </c>
    </row>
    <row r="1326" spans="1:9" hidden="1">
      <c r="A1326">
        <v>1</v>
      </c>
      <c r="B1326" t="s">
        <v>166</v>
      </c>
      <c r="C1326" t="s">
        <v>108</v>
      </c>
      <c r="D1326" t="s">
        <v>69</v>
      </c>
      <c r="E1326" s="68" t="s">
        <v>163</v>
      </c>
      <c r="F1326" s="71" t="s">
        <v>108</v>
      </c>
      <c r="G1326" t="s">
        <v>353</v>
      </c>
      <c r="H1326" t="s">
        <v>300</v>
      </c>
      <c r="I1326" cm="1">
        <f t="array" ref="I1326">_xlfn.XLOOKUP(1,('Clean Data'!$A$1:$A$1893='Core data'!A1326)*('Clean Data'!$D$1:$D$1893='Core data'!D1326),'Clean Data'!$E$1:$E$1893,,0)</f>
        <v>0</v>
      </c>
    </row>
    <row r="1327" spans="1:9" hidden="1">
      <c r="A1327">
        <v>2</v>
      </c>
      <c r="B1327" t="s">
        <v>167</v>
      </c>
      <c r="C1327" t="s">
        <v>108</v>
      </c>
      <c r="D1327" t="s">
        <v>69</v>
      </c>
      <c r="E1327" s="68" t="s">
        <v>163</v>
      </c>
      <c r="F1327" s="71" t="s">
        <v>108</v>
      </c>
      <c r="G1327" t="s">
        <v>353</v>
      </c>
      <c r="H1327" t="s">
        <v>300</v>
      </c>
      <c r="I1327" cm="1">
        <f t="array" ref="I1327">_xlfn.XLOOKUP(1,('Clean Data'!$A$1:$A$1893='Core data'!A1327)*('Clean Data'!$D$1:$D$1893='Core data'!D1327),'Clean Data'!$E$1:$E$1893,,0)</f>
        <v>0</v>
      </c>
    </row>
    <row r="1328" spans="1:9" hidden="1">
      <c r="A1328">
        <v>4</v>
      </c>
      <c r="B1328" t="s">
        <v>444</v>
      </c>
      <c r="C1328" t="s">
        <v>108</v>
      </c>
      <c r="D1328" t="s">
        <v>69</v>
      </c>
      <c r="E1328" s="68" t="s">
        <v>163</v>
      </c>
      <c r="F1328" s="71" t="s">
        <v>108</v>
      </c>
      <c r="G1328" t="s">
        <v>353</v>
      </c>
      <c r="H1328" t="s">
        <v>300</v>
      </c>
      <c r="I1328" cm="1">
        <f t="array" ref="I1328">_xlfn.XLOOKUP(1,('Clean Data'!$A$1:$A$1893='Core data'!A1328)*('Clean Data'!$D$1:$D$1893='Core data'!D1328),'Clean Data'!$E$1:$E$1893,,0)</f>
        <v>1</v>
      </c>
    </row>
    <row r="1329" spans="1:9" hidden="1">
      <c r="A1329">
        <v>5</v>
      </c>
      <c r="B1329" t="s">
        <v>169</v>
      </c>
      <c r="C1329" t="s">
        <v>108</v>
      </c>
      <c r="D1329" t="s">
        <v>69</v>
      </c>
      <c r="E1329" s="68" t="s">
        <v>163</v>
      </c>
      <c r="F1329" s="71" t="s">
        <v>108</v>
      </c>
      <c r="G1329" t="s">
        <v>353</v>
      </c>
      <c r="H1329" t="s">
        <v>300</v>
      </c>
      <c r="I1329" cm="1">
        <f t="array" ref="I1329">_xlfn.XLOOKUP(1,('Clean Data'!$A$1:$A$1893='Core data'!A1329)*('Clean Data'!$D$1:$D$1893='Core data'!D1329),'Clean Data'!$E$1:$E$1893,,0)</f>
        <v>1</v>
      </c>
    </row>
    <row r="1330" spans="1:9" hidden="1">
      <c r="A1330">
        <v>6</v>
      </c>
      <c r="B1330" t="s">
        <v>170</v>
      </c>
      <c r="C1330" t="s">
        <v>108</v>
      </c>
      <c r="D1330" t="s">
        <v>69</v>
      </c>
      <c r="E1330" s="68" t="s">
        <v>163</v>
      </c>
      <c r="F1330" s="71" t="s">
        <v>108</v>
      </c>
      <c r="G1330" t="s">
        <v>353</v>
      </c>
      <c r="H1330" t="s">
        <v>300</v>
      </c>
      <c r="I1330" cm="1">
        <f t="array" ref="I1330">_xlfn.XLOOKUP(1,('Clean Data'!$A$1:$A$1893='Core data'!A1330)*('Clean Data'!$D$1:$D$1893='Core data'!D1330),'Clean Data'!$E$1:$E$1893,,0)</f>
        <v>1</v>
      </c>
    </row>
    <row r="1331" spans="1:9" hidden="1">
      <c r="A1331">
        <v>7</v>
      </c>
      <c r="B1331" t="s">
        <v>171</v>
      </c>
      <c r="C1331" t="s">
        <v>108</v>
      </c>
      <c r="D1331" t="s">
        <v>69</v>
      </c>
      <c r="E1331" s="68" t="s">
        <v>163</v>
      </c>
      <c r="F1331" s="71" t="s">
        <v>108</v>
      </c>
      <c r="G1331" t="s">
        <v>353</v>
      </c>
      <c r="H1331" t="s">
        <v>300</v>
      </c>
      <c r="I1331" cm="1">
        <f t="array" ref="I1331">_xlfn.XLOOKUP(1,('Clean Data'!$A$1:$A$1893='Core data'!A1331)*('Clean Data'!$D$1:$D$1893='Core data'!D1331),'Clean Data'!$E$1:$E$1893,,0)</f>
        <v>0</v>
      </c>
    </row>
    <row r="1332" spans="1:9" hidden="1">
      <c r="A1332">
        <v>8</v>
      </c>
      <c r="B1332" t="s">
        <v>172</v>
      </c>
      <c r="C1332" t="s">
        <v>108</v>
      </c>
      <c r="D1332" t="s">
        <v>69</v>
      </c>
      <c r="E1332" s="68" t="s">
        <v>163</v>
      </c>
      <c r="F1332" s="71" t="s">
        <v>108</v>
      </c>
      <c r="G1332" t="s">
        <v>353</v>
      </c>
      <c r="H1332" t="s">
        <v>300</v>
      </c>
      <c r="I1332" cm="1">
        <f t="array" ref="I1332">_xlfn.XLOOKUP(1,('Clean Data'!$A$1:$A$1893='Core data'!A1332)*('Clean Data'!$D$1:$D$1893='Core data'!D1332),'Clean Data'!$E$1:$E$1893,,0)</f>
        <v>1</v>
      </c>
    </row>
    <row r="1333" spans="1:9" hidden="1">
      <c r="A1333">
        <v>9</v>
      </c>
      <c r="B1333" t="s">
        <v>173</v>
      </c>
      <c r="C1333" t="s">
        <v>108</v>
      </c>
      <c r="D1333" t="s">
        <v>69</v>
      </c>
      <c r="E1333" s="68" t="s">
        <v>163</v>
      </c>
      <c r="F1333" s="71" t="s">
        <v>108</v>
      </c>
      <c r="G1333" t="s">
        <v>353</v>
      </c>
      <c r="H1333" t="s">
        <v>300</v>
      </c>
      <c r="I1333" cm="1">
        <f t="array" ref="I1333">_xlfn.XLOOKUP(1,('Clean Data'!$A$1:$A$1893='Core data'!A1333)*('Clean Data'!$D$1:$D$1893='Core data'!D1333),'Clean Data'!$E$1:$E$1893,,0)</f>
        <v>1</v>
      </c>
    </row>
    <row r="1334" spans="1:9" hidden="1">
      <c r="A1334">
        <v>10</v>
      </c>
      <c r="B1334" t="s">
        <v>174</v>
      </c>
      <c r="C1334" t="s">
        <v>108</v>
      </c>
      <c r="D1334" t="s">
        <v>69</v>
      </c>
      <c r="E1334" s="68" t="s">
        <v>163</v>
      </c>
      <c r="F1334" s="71" t="s">
        <v>108</v>
      </c>
      <c r="G1334" t="s">
        <v>353</v>
      </c>
      <c r="H1334" t="s">
        <v>300</v>
      </c>
      <c r="I1334" cm="1">
        <f t="array" ref="I1334">_xlfn.XLOOKUP(1,('Clean Data'!$A$1:$A$1893='Core data'!A1334)*('Clean Data'!$D$1:$D$1893='Core data'!D1334),'Clean Data'!$E$1:$E$1893,,0)</f>
        <v>1</v>
      </c>
    </row>
    <row r="1335" spans="1:9" hidden="1">
      <c r="A1335">
        <v>11</v>
      </c>
      <c r="B1335" t="s">
        <v>175</v>
      </c>
      <c r="C1335" t="s">
        <v>108</v>
      </c>
      <c r="D1335" t="s">
        <v>69</v>
      </c>
      <c r="E1335" s="68" t="s">
        <v>163</v>
      </c>
      <c r="F1335" s="71" t="s">
        <v>108</v>
      </c>
      <c r="G1335" t="s">
        <v>353</v>
      </c>
      <c r="H1335" t="s">
        <v>300</v>
      </c>
      <c r="I1335" cm="1">
        <f t="array" ref="I1335">_xlfn.XLOOKUP(1,('Clean Data'!$A$1:$A$1893='Core data'!A1335)*('Clean Data'!$D$1:$D$1893='Core data'!D1335),'Clean Data'!$E$1:$E$1893,,0)</f>
        <v>1</v>
      </c>
    </row>
    <row r="1336" spans="1:9" hidden="1">
      <c r="A1336">
        <v>12</v>
      </c>
      <c r="B1336" t="s">
        <v>176</v>
      </c>
      <c r="C1336" t="s">
        <v>108</v>
      </c>
      <c r="D1336" t="s">
        <v>69</v>
      </c>
      <c r="E1336" s="68" t="s">
        <v>163</v>
      </c>
      <c r="F1336" s="71" t="s">
        <v>108</v>
      </c>
      <c r="G1336" t="s">
        <v>353</v>
      </c>
      <c r="H1336" t="s">
        <v>300</v>
      </c>
      <c r="I1336" cm="1">
        <f t="array" ref="I1336">_xlfn.XLOOKUP(1,('Clean Data'!$A$1:$A$1893='Core data'!A1336)*('Clean Data'!$D$1:$D$1893='Core data'!D1336),'Clean Data'!$E$1:$E$1893,,0)</f>
        <v>0</v>
      </c>
    </row>
    <row r="1337" spans="1:9" hidden="1">
      <c r="A1337">
        <v>13</v>
      </c>
      <c r="B1337" t="s">
        <v>177</v>
      </c>
      <c r="C1337" t="s">
        <v>108</v>
      </c>
      <c r="D1337" t="s">
        <v>69</v>
      </c>
      <c r="E1337" s="68" t="s">
        <v>163</v>
      </c>
      <c r="F1337" s="71" t="s">
        <v>108</v>
      </c>
      <c r="G1337" t="s">
        <v>353</v>
      </c>
      <c r="H1337" t="s">
        <v>300</v>
      </c>
      <c r="I1337" cm="1">
        <f t="array" ref="I1337">_xlfn.XLOOKUP(1,('Clean Data'!$A$1:$A$1893='Core data'!A1337)*('Clean Data'!$D$1:$D$1893='Core data'!D1337),'Clean Data'!$E$1:$E$1893,,0)</f>
        <v>1</v>
      </c>
    </row>
    <row r="1338" spans="1:9" hidden="1">
      <c r="A1338">
        <v>14</v>
      </c>
      <c r="B1338" t="s">
        <v>178</v>
      </c>
      <c r="C1338" t="s">
        <v>108</v>
      </c>
      <c r="D1338" t="s">
        <v>69</v>
      </c>
      <c r="E1338" s="68" t="s">
        <v>163</v>
      </c>
      <c r="F1338" s="71" t="s">
        <v>108</v>
      </c>
      <c r="G1338" t="s">
        <v>353</v>
      </c>
      <c r="H1338" t="s">
        <v>300</v>
      </c>
      <c r="I1338" cm="1">
        <f t="array" ref="I1338">_xlfn.XLOOKUP(1,('Clean Data'!$A$1:$A$1893='Core data'!A1338)*('Clean Data'!$D$1:$D$1893='Core data'!D1338),'Clean Data'!$E$1:$E$1893,,0)</f>
        <v>1</v>
      </c>
    </row>
    <row r="1339" spans="1:9" hidden="1">
      <c r="A1339">
        <v>15</v>
      </c>
      <c r="B1339" t="s">
        <v>179</v>
      </c>
      <c r="C1339" t="s">
        <v>108</v>
      </c>
      <c r="D1339" t="s">
        <v>69</v>
      </c>
      <c r="E1339" s="68" t="s">
        <v>163</v>
      </c>
      <c r="F1339" s="71" t="s">
        <v>108</v>
      </c>
      <c r="G1339" t="s">
        <v>353</v>
      </c>
      <c r="H1339" t="s">
        <v>300</v>
      </c>
      <c r="I1339" cm="1">
        <f t="array" ref="I1339">_xlfn.XLOOKUP(1,('Clean Data'!$A$1:$A$1893='Core data'!A1339)*('Clean Data'!$D$1:$D$1893='Core data'!D1339),'Clean Data'!$E$1:$E$1893,,0)</f>
        <v>1</v>
      </c>
    </row>
    <row r="1340" spans="1:9" hidden="1">
      <c r="A1340">
        <v>1</v>
      </c>
      <c r="B1340" t="s">
        <v>166</v>
      </c>
      <c r="C1340" t="s">
        <v>56</v>
      </c>
      <c r="D1340" t="s">
        <v>70</v>
      </c>
      <c r="E1340" s="73" t="s">
        <v>162</v>
      </c>
      <c r="F1340" t="s">
        <v>273</v>
      </c>
      <c r="G1340" t="s">
        <v>56</v>
      </c>
      <c r="H1340" t="s">
        <v>70</v>
      </c>
      <c r="I1340" cm="1">
        <f t="array" ref="I1340">_xlfn.XLOOKUP(1,('Clean Data'!$A$1:$A$1893='Core data'!A1340)*('Clean Data'!$D$1:$D$1893='Core data'!D1340),'Clean Data'!$E$1:$E$1893,,0)</f>
        <v>1</v>
      </c>
    </row>
    <row r="1341" spans="1:9" hidden="1">
      <c r="A1341">
        <v>1</v>
      </c>
      <c r="B1341" t="s">
        <v>166</v>
      </c>
      <c r="C1341" t="s">
        <v>56</v>
      </c>
      <c r="D1341" t="s">
        <v>70</v>
      </c>
      <c r="E1341" s="69" t="s">
        <v>163</v>
      </c>
      <c r="F1341" s="71" t="s">
        <v>273</v>
      </c>
      <c r="G1341" t="s">
        <v>274</v>
      </c>
      <c r="H1341" t="s">
        <v>302</v>
      </c>
      <c r="I1341" cm="1">
        <f t="array" ref="I1341">_xlfn.XLOOKUP(1,('Clean Data'!$A$1:$A$1893='Core data'!A1341)*('Clean Data'!$D$1:$D$1893='Core data'!D1341),'Clean Data'!$E$1:$E$1893,,0)</f>
        <v>1</v>
      </c>
    </row>
    <row r="1342" spans="1:9" hidden="1">
      <c r="A1342">
        <v>1</v>
      </c>
      <c r="B1342" t="s">
        <v>166</v>
      </c>
      <c r="C1342" t="s">
        <v>56</v>
      </c>
      <c r="D1342" t="s">
        <v>70</v>
      </c>
      <c r="E1342" s="68" t="s">
        <v>164</v>
      </c>
      <c r="F1342" s="70" t="s">
        <v>273</v>
      </c>
      <c r="G1342" t="s">
        <v>275</v>
      </c>
      <c r="H1342" t="s">
        <v>303</v>
      </c>
      <c r="I1342" cm="1">
        <f t="array" ref="I1342">_xlfn.XLOOKUP(1,('Clean Data'!$A$1:$A$1893='Core data'!A1342)*('Clean Data'!$D$1:$D$1893='Core data'!D1342),'Clean Data'!$E$1:$E$1893,,0)</f>
        <v>1</v>
      </c>
    </row>
    <row r="1343" spans="1:9" hidden="1">
      <c r="A1343">
        <v>2</v>
      </c>
      <c r="B1343" t="s">
        <v>167</v>
      </c>
      <c r="C1343" t="s">
        <v>56</v>
      </c>
      <c r="D1343" t="s">
        <v>70</v>
      </c>
      <c r="E1343" s="73" t="s">
        <v>162</v>
      </c>
      <c r="F1343" t="s">
        <v>273</v>
      </c>
      <c r="G1343" t="s">
        <v>56</v>
      </c>
      <c r="H1343" t="s">
        <v>70</v>
      </c>
      <c r="I1343" cm="1">
        <f t="array" ref="I1343">_xlfn.XLOOKUP(1,('Clean Data'!$A$1:$A$1893='Core data'!A1343)*('Clean Data'!$D$1:$D$1893='Core data'!D1343),'Clean Data'!$E$1:$E$1893,,0)</f>
        <v>0</v>
      </c>
    </row>
    <row r="1344" spans="1:9" hidden="1">
      <c r="A1344">
        <v>2</v>
      </c>
      <c r="B1344" t="s">
        <v>167</v>
      </c>
      <c r="C1344" t="s">
        <v>56</v>
      </c>
      <c r="D1344" t="s">
        <v>70</v>
      </c>
      <c r="E1344" s="69" t="s">
        <v>163</v>
      </c>
      <c r="F1344" s="71" t="s">
        <v>273</v>
      </c>
      <c r="G1344" t="s">
        <v>274</v>
      </c>
      <c r="H1344" t="s">
        <v>302</v>
      </c>
      <c r="I1344" cm="1">
        <f t="array" ref="I1344">_xlfn.XLOOKUP(1,('Clean Data'!$A$1:$A$1893='Core data'!A1344)*('Clean Data'!$D$1:$D$1893='Core data'!D1344),'Clean Data'!$E$1:$E$1893,,0)</f>
        <v>0</v>
      </c>
    </row>
    <row r="1345" spans="1:9" hidden="1">
      <c r="A1345">
        <v>2</v>
      </c>
      <c r="B1345" t="s">
        <v>167</v>
      </c>
      <c r="C1345" t="s">
        <v>56</v>
      </c>
      <c r="D1345" t="s">
        <v>70</v>
      </c>
      <c r="E1345" s="68" t="s">
        <v>164</v>
      </c>
      <c r="F1345" s="70" t="s">
        <v>273</v>
      </c>
      <c r="G1345" t="s">
        <v>275</v>
      </c>
      <c r="H1345" t="s">
        <v>303</v>
      </c>
      <c r="I1345" cm="1">
        <f t="array" ref="I1345">_xlfn.XLOOKUP(1,('Clean Data'!$A$1:$A$1893='Core data'!A1345)*('Clean Data'!$D$1:$D$1893='Core data'!D1345),'Clean Data'!$E$1:$E$1893,,0)</f>
        <v>0</v>
      </c>
    </row>
    <row r="1346" spans="1:9" hidden="1">
      <c r="A1346">
        <v>4</v>
      </c>
      <c r="B1346" t="s">
        <v>444</v>
      </c>
      <c r="C1346" t="s">
        <v>56</v>
      </c>
      <c r="D1346" t="s">
        <v>70</v>
      </c>
      <c r="E1346" s="73" t="s">
        <v>162</v>
      </c>
      <c r="F1346" t="s">
        <v>273</v>
      </c>
      <c r="G1346" t="s">
        <v>56</v>
      </c>
      <c r="H1346" t="s">
        <v>70</v>
      </c>
      <c r="I1346" cm="1">
        <f t="array" ref="I1346">_xlfn.XLOOKUP(1,('Clean Data'!$A$1:$A$1893='Core data'!A1346)*('Clean Data'!$D$1:$D$1893='Core data'!D1346),'Clean Data'!$E$1:$E$1893,,0)</f>
        <v>1</v>
      </c>
    </row>
    <row r="1347" spans="1:9" hidden="1">
      <c r="A1347">
        <v>4</v>
      </c>
      <c r="B1347" t="s">
        <v>444</v>
      </c>
      <c r="C1347" t="s">
        <v>56</v>
      </c>
      <c r="D1347" t="s">
        <v>70</v>
      </c>
      <c r="E1347" s="69" t="s">
        <v>163</v>
      </c>
      <c r="F1347" s="71" t="s">
        <v>273</v>
      </c>
      <c r="G1347" t="s">
        <v>274</v>
      </c>
      <c r="H1347" t="s">
        <v>302</v>
      </c>
      <c r="I1347" cm="1">
        <f t="array" ref="I1347">_xlfn.XLOOKUP(1,('Clean Data'!$A$1:$A$1893='Core data'!A1347)*('Clean Data'!$D$1:$D$1893='Core data'!D1347),'Clean Data'!$E$1:$E$1893,,0)</f>
        <v>1</v>
      </c>
    </row>
    <row r="1348" spans="1:9" hidden="1">
      <c r="A1348">
        <v>4</v>
      </c>
      <c r="B1348" t="s">
        <v>444</v>
      </c>
      <c r="C1348" t="s">
        <v>56</v>
      </c>
      <c r="D1348" t="s">
        <v>70</v>
      </c>
      <c r="E1348" s="68" t="s">
        <v>164</v>
      </c>
      <c r="F1348" s="70" t="s">
        <v>273</v>
      </c>
      <c r="G1348" t="s">
        <v>275</v>
      </c>
      <c r="H1348" t="s">
        <v>303</v>
      </c>
      <c r="I1348" cm="1">
        <f t="array" ref="I1348">_xlfn.XLOOKUP(1,('Clean Data'!$A$1:$A$1893='Core data'!A1348)*('Clean Data'!$D$1:$D$1893='Core data'!D1348),'Clean Data'!$E$1:$E$1893,,0)</f>
        <v>1</v>
      </c>
    </row>
    <row r="1349" spans="1:9" hidden="1">
      <c r="A1349">
        <v>5</v>
      </c>
      <c r="B1349" t="s">
        <v>169</v>
      </c>
      <c r="C1349" t="s">
        <v>56</v>
      </c>
      <c r="D1349" t="s">
        <v>70</v>
      </c>
      <c r="E1349" s="73" t="s">
        <v>162</v>
      </c>
      <c r="F1349" t="s">
        <v>273</v>
      </c>
      <c r="G1349" t="s">
        <v>56</v>
      </c>
      <c r="H1349" t="s">
        <v>70</v>
      </c>
      <c r="I1349" cm="1">
        <f t="array" ref="I1349">_xlfn.XLOOKUP(1,('Clean Data'!$A$1:$A$1893='Core data'!A1349)*('Clean Data'!$D$1:$D$1893='Core data'!D1349),'Clean Data'!$E$1:$E$1893,,0)</f>
        <v>1</v>
      </c>
    </row>
    <row r="1350" spans="1:9" hidden="1">
      <c r="A1350">
        <v>5</v>
      </c>
      <c r="B1350" t="s">
        <v>169</v>
      </c>
      <c r="C1350" t="s">
        <v>56</v>
      </c>
      <c r="D1350" t="s">
        <v>70</v>
      </c>
      <c r="E1350" s="69" t="s">
        <v>163</v>
      </c>
      <c r="F1350" s="71" t="s">
        <v>273</v>
      </c>
      <c r="G1350" t="s">
        <v>274</v>
      </c>
      <c r="H1350" t="s">
        <v>302</v>
      </c>
      <c r="I1350" cm="1">
        <f t="array" ref="I1350">_xlfn.XLOOKUP(1,('Clean Data'!$A$1:$A$1893='Core data'!A1350)*('Clean Data'!$D$1:$D$1893='Core data'!D1350),'Clean Data'!$E$1:$E$1893,,0)</f>
        <v>1</v>
      </c>
    </row>
    <row r="1351" spans="1:9" hidden="1">
      <c r="A1351">
        <v>5</v>
      </c>
      <c r="B1351" t="s">
        <v>169</v>
      </c>
      <c r="C1351" t="s">
        <v>56</v>
      </c>
      <c r="D1351" t="s">
        <v>70</v>
      </c>
      <c r="E1351" s="68" t="s">
        <v>164</v>
      </c>
      <c r="F1351" s="70" t="s">
        <v>273</v>
      </c>
      <c r="G1351" t="s">
        <v>275</v>
      </c>
      <c r="H1351" t="s">
        <v>303</v>
      </c>
      <c r="I1351" cm="1">
        <f t="array" ref="I1351">_xlfn.XLOOKUP(1,('Clean Data'!$A$1:$A$1893='Core data'!A1351)*('Clean Data'!$D$1:$D$1893='Core data'!D1351),'Clean Data'!$E$1:$E$1893,,0)</f>
        <v>1</v>
      </c>
    </row>
    <row r="1352" spans="1:9" hidden="1">
      <c r="A1352">
        <v>6</v>
      </c>
      <c r="B1352" t="s">
        <v>170</v>
      </c>
      <c r="C1352" t="s">
        <v>56</v>
      </c>
      <c r="D1352" t="s">
        <v>70</v>
      </c>
      <c r="E1352" s="73" t="s">
        <v>162</v>
      </c>
      <c r="F1352" t="s">
        <v>273</v>
      </c>
      <c r="G1352" t="s">
        <v>56</v>
      </c>
      <c r="H1352" t="s">
        <v>70</v>
      </c>
      <c r="I1352" cm="1">
        <f t="array" ref="I1352">_xlfn.XLOOKUP(1,('Clean Data'!$A$1:$A$1893='Core data'!A1352)*('Clean Data'!$D$1:$D$1893='Core data'!D1352),'Clean Data'!$E$1:$E$1893,,0)</f>
        <v>1</v>
      </c>
    </row>
    <row r="1353" spans="1:9" hidden="1">
      <c r="A1353">
        <v>6</v>
      </c>
      <c r="B1353" t="s">
        <v>170</v>
      </c>
      <c r="C1353" t="s">
        <v>56</v>
      </c>
      <c r="D1353" t="s">
        <v>70</v>
      </c>
      <c r="E1353" s="69" t="s">
        <v>163</v>
      </c>
      <c r="F1353" s="71" t="s">
        <v>273</v>
      </c>
      <c r="G1353" t="s">
        <v>274</v>
      </c>
      <c r="H1353" t="s">
        <v>302</v>
      </c>
      <c r="I1353" cm="1">
        <f t="array" ref="I1353">_xlfn.XLOOKUP(1,('Clean Data'!$A$1:$A$1893='Core data'!A1353)*('Clean Data'!$D$1:$D$1893='Core data'!D1353),'Clean Data'!$E$1:$E$1893,,0)</f>
        <v>1</v>
      </c>
    </row>
    <row r="1354" spans="1:9" hidden="1">
      <c r="A1354">
        <v>6</v>
      </c>
      <c r="B1354" t="s">
        <v>170</v>
      </c>
      <c r="C1354" t="s">
        <v>56</v>
      </c>
      <c r="D1354" t="s">
        <v>70</v>
      </c>
      <c r="E1354" s="68" t="s">
        <v>164</v>
      </c>
      <c r="F1354" s="70" t="s">
        <v>273</v>
      </c>
      <c r="G1354" t="s">
        <v>275</v>
      </c>
      <c r="H1354" t="s">
        <v>303</v>
      </c>
      <c r="I1354" cm="1">
        <f t="array" ref="I1354">_xlfn.XLOOKUP(1,('Clean Data'!$A$1:$A$1893='Core data'!A1354)*('Clean Data'!$D$1:$D$1893='Core data'!D1354),'Clean Data'!$E$1:$E$1893,,0)</f>
        <v>1</v>
      </c>
    </row>
    <row r="1355" spans="1:9" hidden="1">
      <c r="A1355">
        <v>7</v>
      </c>
      <c r="B1355" t="s">
        <v>171</v>
      </c>
      <c r="C1355" t="s">
        <v>56</v>
      </c>
      <c r="D1355" t="s">
        <v>70</v>
      </c>
      <c r="E1355" s="73" t="s">
        <v>162</v>
      </c>
      <c r="F1355" t="s">
        <v>273</v>
      </c>
      <c r="G1355" t="s">
        <v>56</v>
      </c>
      <c r="H1355" t="s">
        <v>70</v>
      </c>
      <c r="I1355" cm="1">
        <f t="array" ref="I1355">_xlfn.XLOOKUP(1,('Clean Data'!$A$1:$A$1893='Core data'!A1355)*('Clean Data'!$D$1:$D$1893='Core data'!D1355),'Clean Data'!$E$1:$E$1893,,0)</f>
        <v>1</v>
      </c>
    </row>
    <row r="1356" spans="1:9" hidden="1">
      <c r="A1356">
        <v>7</v>
      </c>
      <c r="B1356" t="s">
        <v>171</v>
      </c>
      <c r="C1356" t="s">
        <v>56</v>
      </c>
      <c r="D1356" t="s">
        <v>70</v>
      </c>
      <c r="E1356" s="69" t="s">
        <v>163</v>
      </c>
      <c r="F1356" s="71" t="s">
        <v>273</v>
      </c>
      <c r="G1356" t="s">
        <v>274</v>
      </c>
      <c r="H1356" t="s">
        <v>302</v>
      </c>
      <c r="I1356" cm="1">
        <f t="array" ref="I1356">_xlfn.XLOOKUP(1,('Clean Data'!$A$1:$A$1893='Core data'!A1356)*('Clean Data'!$D$1:$D$1893='Core data'!D1356),'Clean Data'!$E$1:$E$1893,,0)</f>
        <v>1</v>
      </c>
    </row>
    <row r="1357" spans="1:9" hidden="1">
      <c r="A1357">
        <v>7</v>
      </c>
      <c r="B1357" t="s">
        <v>171</v>
      </c>
      <c r="C1357" t="s">
        <v>56</v>
      </c>
      <c r="D1357" t="s">
        <v>70</v>
      </c>
      <c r="E1357" s="68" t="s">
        <v>164</v>
      </c>
      <c r="F1357" s="70" t="s">
        <v>273</v>
      </c>
      <c r="G1357" t="s">
        <v>275</v>
      </c>
      <c r="H1357" t="s">
        <v>303</v>
      </c>
      <c r="I1357" cm="1">
        <f t="array" ref="I1357">_xlfn.XLOOKUP(1,('Clean Data'!$A$1:$A$1893='Core data'!A1357)*('Clean Data'!$D$1:$D$1893='Core data'!D1357),'Clean Data'!$E$1:$E$1893,,0)</f>
        <v>1</v>
      </c>
    </row>
    <row r="1358" spans="1:9" hidden="1">
      <c r="A1358">
        <v>8</v>
      </c>
      <c r="B1358" t="s">
        <v>172</v>
      </c>
      <c r="C1358" t="s">
        <v>56</v>
      </c>
      <c r="D1358" t="s">
        <v>70</v>
      </c>
      <c r="E1358" s="73" t="s">
        <v>162</v>
      </c>
      <c r="F1358" t="s">
        <v>273</v>
      </c>
      <c r="G1358" t="s">
        <v>56</v>
      </c>
      <c r="H1358" t="s">
        <v>70</v>
      </c>
      <c r="I1358" cm="1">
        <f t="array" ref="I1358">_xlfn.XLOOKUP(1,('Clean Data'!$A$1:$A$1893='Core data'!A1358)*('Clean Data'!$D$1:$D$1893='Core data'!D1358),'Clean Data'!$E$1:$E$1893,,0)</f>
        <v>1</v>
      </c>
    </row>
    <row r="1359" spans="1:9" hidden="1">
      <c r="A1359">
        <v>8</v>
      </c>
      <c r="B1359" t="s">
        <v>172</v>
      </c>
      <c r="C1359" t="s">
        <v>56</v>
      </c>
      <c r="D1359" t="s">
        <v>70</v>
      </c>
      <c r="E1359" s="69" t="s">
        <v>163</v>
      </c>
      <c r="F1359" s="71" t="s">
        <v>273</v>
      </c>
      <c r="G1359" t="s">
        <v>274</v>
      </c>
      <c r="H1359" t="s">
        <v>302</v>
      </c>
      <c r="I1359" cm="1">
        <f t="array" ref="I1359">_xlfn.XLOOKUP(1,('Clean Data'!$A$1:$A$1893='Core data'!A1359)*('Clean Data'!$D$1:$D$1893='Core data'!D1359),'Clean Data'!$E$1:$E$1893,,0)</f>
        <v>1</v>
      </c>
    </row>
    <row r="1360" spans="1:9" hidden="1">
      <c r="A1360">
        <v>8</v>
      </c>
      <c r="B1360" t="s">
        <v>172</v>
      </c>
      <c r="C1360" t="s">
        <v>56</v>
      </c>
      <c r="D1360" t="s">
        <v>70</v>
      </c>
      <c r="E1360" s="68" t="s">
        <v>164</v>
      </c>
      <c r="F1360" s="70" t="s">
        <v>273</v>
      </c>
      <c r="G1360" t="s">
        <v>275</v>
      </c>
      <c r="H1360" t="s">
        <v>303</v>
      </c>
      <c r="I1360" cm="1">
        <f t="array" ref="I1360">_xlfn.XLOOKUP(1,('Clean Data'!$A$1:$A$1893='Core data'!A1360)*('Clean Data'!$D$1:$D$1893='Core data'!D1360),'Clean Data'!$E$1:$E$1893,,0)</f>
        <v>1</v>
      </c>
    </row>
    <row r="1361" spans="1:9" hidden="1">
      <c r="A1361">
        <v>9</v>
      </c>
      <c r="B1361" t="s">
        <v>173</v>
      </c>
      <c r="C1361" t="s">
        <v>56</v>
      </c>
      <c r="D1361" t="s">
        <v>70</v>
      </c>
      <c r="E1361" s="73" t="s">
        <v>162</v>
      </c>
      <c r="F1361" t="s">
        <v>273</v>
      </c>
      <c r="G1361" t="s">
        <v>56</v>
      </c>
      <c r="H1361" t="s">
        <v>70</v>
      </c>
      <c r="I1361" cm="1">
        <f t="array" ref="I1361">_xlfn.XLOOKUP(1,('Clean Data'!$A$1:$A$1893='Core data'!A1361)*('Clean Data'!$D$1:$D$1893='Core data'!D1361),'Clean Data'!$E$1:$E$1893,,0)</f>
        <v>1</v>
      </c>
    </row>
    <row r="1362" spans="1:9" hidden="1">
      <c r="A1362">
        <v>9</v>
      </c>
      <c r="B1362" t="s">
        <v>173</v>
      </c>
      <c r="C1362" t="s">
        <v>56</v>
      </c>
      <c r="D1362" t="s">
        <v>70</v>
      </c>
      <c r="E1362" s="69" t="s">
        <v>163</v>
      </c>
      <c r="F1362" s="71" t="s">
        <v>273</v>
      </c>
      <c r="G1362" t="s">
        <v>274</v>
      </c>
      <c r="H1362" t="s">
        <v>302</v>
      </c>
      <c r="I1362" cm="1">
        <f t="array" ref="I1362">_xlfn.XLOOKUP(1,('Clean Data'!$A$1:$A$1893='Core data'!A1362)*('Clean Data'!$D$1:$D$1893='Core data'!D1362),'Clean Data'!$E$1:$E$1893,,0)</f>
        <v>1</v>
      </c>
    </row>
    <row r="1363" spans="1:9" hidden="1">
      <c r="A1363">
        <v>9</v>
      </c>
      <c r="B1363" t="s">
        <v>173</v>
      </c>
      <c r="C1363" t="s">
        <v>56</v>
      </c>
      <c r="D1363" t="s">
        <v>70</v>
      </c>
      <c r="E1363" s="68" t="s">
        <v>164</v>
      </c>
      <c r="F1363" s="70" t="s">
        <v>273</v>
      </c>
      <c r="G1363" t="s">
        <v>275</v>
      </c>
      <c r="H1363" t="s">
        <v>303</v>
      </c>
      <c r="I1363" cm="1">
        <f t="array" ref="I1363">_xlfn.XLOOKUP(1,('Clean Data'!$A$1:$A$1893='Core data'!A1363)*('Clean Data'!$D$1:$D$1893='Core data'!D1363),'Clean Data'!$E$1:$E$1893,,0)</f>
        <v>1</v>
      </c>
    </row>
    <row r="1364" spans="1:9" hidden="1">
      <c r="A1364">
        <v>10</v>
      </c>
      <c r="B1364" t="s">
        <v>174</v>
      </c>
      <c r="C1364" t="s">
        <v>56</v>
      </c>
      <c r="D1364" t="s">
        <v>70</v>
      </c>
      <c r="E1364" s="73" t="s">
        <v>162</v>
      </c>
      <c r="F1364" t="s">
        <v>273</v>
      </c>
      <c r="G1364" t="s">
        <v>56</v>
      </c>
      <c r="H1364" t="s">
        <v>70</v>
      </c>
      <c r="I1364" cm="1">
        <f t="array" ref="I1364">_xlfn.XLOOKUP(1,('Clean Data'!$A$1:$A$1893='Core data'!A1364)*('Clean Data'!$D$1:$D$1893='Core data'!D1364),'Clean Data'!$E$1:$E$1893,,0)</f>
        <v>1</v>
      </c>
    </row>
    <row r="1365" spans="1:9" hidden="1">
      <c r="A1365">
        <v>10</v>
      </c>
      <c r="B1365" t="s">
        <v>174</v>
      </c>
      <c r="C1365" t="s">
        <v>56</v>
      </c>
      <c r="D1365" t="s">
        <v>70</v>
      </c>
      <c r="E1365" s="69" t="s">
        <v>163</v>
      </c>
      <c r="F1365" s="71" t="s">
        <v>273</v>
      </c>
      <c r="G1365" t="s">
        <v>274</v>
      </c>
      <c r="H1365" t="s">
        <v>302</v>
      </c>
      <c r="I1365" cm="1">
        <f t="array" ref="I1365">_xlfn.XLOOKUP(1,('Clean Data'!$A$1:$A$1893='Core data'!A1365)*('Clean Data'!$D$1:$D$1893='Core data'!D1365),'Clean Data'!$E$1:$E$1893,,0)</f>
        <v>1</v>
      </c>
    </row>
    <row r="1366" spans="1:9" hidden="1">
      <c r="A1366">
        <v>10</v>
      </c>
      <c r="B1366" t="s">
        <v>174</v>
      </c>
      <c r="C1366" t="s">
        <v>56</v>
      </c>
      <c r="D1366" t="s">
        <v>70</v>
      </c>
      <c r="E1366" s="68" t="s">
        <v>164</v>
      </c>
      <c r="F1366" s="70" t="s">
        <v>273</v>
      </c>
      <c r="G1366" t="s">
        <v>275</v>
      </c>
      <c r="H1366" t="s">
        <v>303</v>
      </c>
      <c r="I1366" cm="1">
        <f t="array" ref="I1366">_xlfn.XLOOKUP(1,('Clean Data'!$A$1:$A$1893='Core data'!A1366)*('Clean Data'!$D$1:$D$1893='Core data'!D1366),'Clean Data'!$E$1:$E$1893,,0)</f>
        <v>1</v>
      </c>
    </row>
    <row r="1367" spans="1:9" hidden="1">
      <c r="A1367">
        <v>11</v>
      </c>
      <c r="B1367" t="s">
        <v>175</v>
      </c>
      <c r="C1367" t="s">
        <v>56</v>
      </c>
      <c r="D1367" t="s">
        <v>70</v>
      </c>
      <c r="E1367" s="73" t="s">
        <v>162</v>
      </c>
      <c r="F1367" t="s">
        <v>273</v>
      </c>
      <c r="G1367" t="s">
        <v>56</v>
      </c>
      <c r="H1367" t="s">
        <v>70</v>
      </c>
      <c r="I1367" cm="1">
        <f t="array" ref="I1367">_xlfn.XLOOKUP(1,('Clean Data'!$A$1:$A$1893='Core data'!A1367)*('Clean Data'!$D$1:$D$1893='Core data'!D1367),'Clean Data'!$E$1:$E$1893,,0)</f>
        <v>1</v>
      </c>
    </row>
    <row r="1368" spans="1:9" hidden="1">
      <c r="A1368">
        <v>11</v>
      </c>
      <c r="B1368" t="s">
        <v>175</v>
      </c>
      <c r="C1368" t="s">
        <v>56</v>
      </c>
      <c r="D1368" t="s">
        <v>70</v>
      </c>
      <c r="E1368" s="69" t="s">
        <v>163</v>
      </c>
      <c r="F1368" s="71" t="s">
        <v>273</v>
      </c>
      <c r="G1368" t="s">
        <v>274</v>
      </c>
      <c r="H1368" t="s">
        <v>302</v>
      </c>
      <c r="I1368" cm="1">
        <f t="array" ref="I1368">_xlfn.XLOOKUP(1,('Clean Data'!$A$1:$A$1893='Core data'!A1368)*('Clean Data'!$D$1:$D$1893='Core data'!D1368),'Clean Data'!$E$1:$E$1893,,0)</f>
        <v>1</v>
      </c>
    </row>
    <row r="1369" spans="1:9" hidden="1">
      <c r="A1369">
        <v>11</v>
      </c>
      <c r="B1369" t="s">
        <v>175</v>
      </c>
      <c r="C1369" t="s">
        <v>56</v>
      </c>
      <c r="D1369" t="s">
        <v>70</v>
      </c>
      <c r="E1369" s="68" t="s">
        <v>164</v>
      </c>
      <c r="F1369" s="70" t="s">
        <v>273</v>
      </c>
      <c r="G1369" t="s">
        <v>275</v>
      </c>
      <c r="H1369" t="s">
        <v>303</v>
      </c>
      <c r="I1369" cm="1">
        <f t="array" ref="I1369">_xlfn.XLOOKUP(1,('Clean Data'!$A$1:$A$1893='Core data'!A1369)*('Clean Data'!$D$1:$D$1893='Core data'!D1369),'Clean Data'!$E$1:$E$1893,,0)</f>
        <v>1</v>
      </c>
    </row>
    <row r="1370" spans="1:9" hidden="1">
      <c r="A1370">
        <v>12</v>
      </c>
      <c r="B1370" t="s">
        <v>176</v>
      </c>
      <c r="C1370" t="s">
        <v>56</v>
      </c>
      <c r="D1370" t="s">
        <v>70</v>
      </c>
      <c r="E1370" s="73" t="s">
        <v>162</v>
      </c>
      <c r="F1370" t="s">
        <v>273</v>
      </c>
      <c r="G1370" t="s">
        <v>56</v>
      </c>
      <c r="H1370" t="s">
        <v>70</v>
      </c>
      <c r="I1370" cm="1">
        <f t="array" ref="I1370">_xlfn.XLOOKUP(1,('Clean Data'!$A$1:$A$1893='Core data'!A1370)*('Clean Data'!$D$1:$D$1893='Core data'!D1370),'Clean Data'!$E$1:$E$1893,,0)</f>
        <v>0</v>
      </c>
    </row>
    <row r="1371" spans="1:9" hidden="1">
      <c r="A1371">
        <v>12</v>
      </c>
      <c r="B1371" t="s">
        <v>176</v>
      </c>
      <c r="C1371" t="s">
        <v>56</v>
      </c>
      <c r="D1371" t="s">
        <v>70</v>
      </c>
      <c r="E1371" s="69" t="s">
        <v>163</v>
      </c>
      <c r="F1371" s="71" t="s">
        <v>273</v>
      </c>
      <c r="G1371" t="s">
        <v>274</v>
      </c>
      <c r="H1371" t="s">
        <v>302</v>
      </c>
      <c r="I1371" cm="1">
        <f t="array" ref="I1371">_xlfn.XLOOKUP(1,('Clean Data'!$A$1:$A$1893='Core data'!A1371)*('Clean Data'!$D$1:$D$1893='Core data'!D1371),'Clean Data'!$E$1:$E$1893,,0)</f>
        <v>0</v>
      </c>
    </row>
    <row r="1372" spans="1:9" hidden="1">
      <c r="A1372">
        <v>12</v>
      </c>
      <c r="B1372" t="s">
        <v>176</v>
      </c>
      <c r="C1372" t="s">
        <v>56</v>
      </c>
      <c r="D1372" t="s">
        <v>70</v>
      </c>
      <c r="E1372" s="68" t="s">
        <v>164</v>
      </c>
      <c r="F1372" s="70" t="s">
        <v>273</v>
      </c>
      <c r="G1372" t="s">
        <v>275</v>
      </c>
      <c r="H1372" t="s">
        <v>303</v>
      </c>
      <c r="I1372" cm="1">
        <f t="array" ref="I1372">_xlfn.XLOOKUP(1,('Clean Data'!$A$1:$A$1893='Core data'!A1372)*('Clean Data'!$D$1:$D$1893='Core data'!D1372),'Clean Data'!$E$1:$E$1893,,0)</f>
        <v>0</v>
      </c>
    </row>
    <row r="1373" spans="1:9" hidden="1">
      <c r="A1373">
        <v>13</v>
      </c>
      <c r="B1373" t="s">
        <v>177</v>
      </c>
      <c r="C1373" t="s">
        <v>56</v>
      </c>
      <c r="D1373" t="s">
        <v>70</v>
      </c>
      <c r="E1373" s="73" t="s">
        <v>162</v>
      </c>
      <c r="F1373" t="s">
        <v>273</v>
      </c>
      <c r="G1373" t="s">
        <v>56</v>
      </c>
      <c r="H1373" t="s">
        <v>70</v>
      </c>
      <c r="I1373" cm="1">
        <f t="array" ref="I1373">_xlfn.XLOOKUP(1,('Clean Data'!$A$1:$A$1893='Core data'!A1373)*('Clean Data'!$D$1:$D$1893='Core data'!D1373),'Clean Data'!$E$1:$E$1893,,0)</f>
        <v>1</v>
      </c>
    </row>
    <row r="1374" spans="1:9" hidden="1">
      <c r="A1374">
        <v>13</v>
      </c>
      <c r="B1374" t="s">
        <v>177</v>
      </c>
      <c r="C1374" t="s">
        <v>56</v>
      </c>
      <c r="D1374" t="s">
        <v>70</v>
      </c>
      <c r="E1374" s="69" t="s">
        <v>163</v>
      </c>
      <c r="F1374" s="71" t="s">
        <v>273</v>
      </c>
      <c r="G1374" t="s">
        <v>274</v>
      </c>
      <c r="H1374" t="s">
        <v>302</v>
      </c>
      <c r="I1374" cm="1">
        <f t="array" ref="I1374">_xlfn.XLOOKUP(1,('Clean Data'!$A$1:$A$1893='Core data'!A1374)*('Clean Data'!$D$1:$D$1893='Core data'!D1374),'Clean Data'!$E$1:$E$1893,,0)</f>
        <v>1</v>
      </c>
    </row>
    <row r="1375" spans="1:9" hidden="1">
      <c r="A1375">
        <v>13</v>
      </c>
      <c r="B1375" t="s">
        <v>177</v>
      </c>
      <c r="C1375" t="s">
        <v>56</v>
      </c>
      <c r="D1375" t="s">
        <v>70</v>
      </c>
      <c r="E1375" s="68" t="s">
        <v>164</v>
      </c>
      <c r="F1375" s="70" t="s">
        <v>273</v>
      </c>
      <c r="G1375" t="s">
        <v>275</v>
      </c>
      <c r="H1375" t="s">
        <v>303</v>
      </c>
      <c r="I1375" cm="1">
        <f t="array" ref="I1375">_xlfn.XLOOKUP(1,('Clean Data'!$A$1:$A$1893='Core data'!A1375)*('Clean Data'!$D$1:$D$1893='Core data'!D1375),'Clean Data'!$E$1:$E$1893,,0)</f>
        <v>1</v>
      </c>
    </row>
    <row r="1376" spans="1:9" hidden="1">
      <c r="A1376">
        <v>14</v>
      </c>
      <c r="B1376" t="s">
        <v>178</v>
      </c>
      <c r="C1376" t="s">
        <v>56</v>
      </c>
      <c r="D1376" t="s">
        <v>70</v>
      </c>
      <c r="E1376" s="73" t="s">
        <v>162</v>
      </c>
      <c r="F1376" t="s">
        <v>273</v>
      </c>
      <c r="G1376" t="s">
        <v>56</v>
      </c>
      <c r="H1376" t="s">
        <v>70</v>
      </c>
      <c r="I1376" cm="1">
        <f t="array" ref="I1376">_xlfn.XLOOKUP(1,('Clean Data'!$A$1:$A$1893='Core data'!A1376)*('Clean Data'!$D$1:$D$1893='Core data'!D1376),'Clean Data'!$E$1:$E$1893,,0)</f>
        <v>1</v>
      </c>
    </row>
    <row r="1377" spans="1:9" hidden="1">
      <c r="A1377">
        <v>14</v>
      </c>
      <c r="B1377" t="s">
        <v>178</v>
      </c>
      <c r="C1377" t="s">
        <v>56</v>
      </c>
      <c r="D1377" t="s">
        <v>70</v>
      </c>
      <c r="E1377" s="69" t="s">
        <v>163</v>
      </c>
      <c r="F1377" s="71" t="s">
        <v>273</v>
      </c>
      <c r="G1377" t="s">
        <v>274</v>
      </c>
      <c r="H1377" t="s">
        <v>302</v>
      </c>
      <c r="I1377" cm="1">
        <f t="array" ref="I1377">_xlfn.XLOOKUP(1,('Clean Data'!$A$1:$A$1893='Core data'!A1377)*('Clean Data'!$D$1:$D$1893='Core data'!D1377),'Clean Data'!$E$1:$E$1893,,0)</f>
        <v>1</v>
      </c>
    </row>
    <row r="1378" spans="1:9" hidden="1">
      <c r="A1378">
        <v>14</v>
      </c>
      <c r="B1378" t="s">
        <v>178</v>
      </c>
      <c r="C1378" t="s">
        <v>56</v>
      </c>
      <c r="D1378" t="s">
        <v>70</v>
      </c>
      <c r="E1378" s="68" t="s">
        <v>164</v>
      </c>
      <c r="F1378" s="70" t="s">
        <v>273</v>
      </c>
      <c r="G1378" t="s">
        <v>275</v>
      </c>
      <c r="H1378" t="s">
        <v>303</v>
      </c>
      <c r="I1378" cm="1">
        <f t="array" ref="I1378">_xlfn.XLOOKUP(1,('Clean Data'!$A$1:$A$1893='Core data'!A1378)*('Clean Data'!$D$1:$D$1893='Core data'!D1378),'Clean Data'!$E$1:$E$1893,,0)</f>
        <v>1</v>
      </c>
    </row>
    <row r="1379" spans="1:9" hidden="1">
      <c r="A1379">
        <v>15</v>
      </c>
      <c r="B1379" t="s">
        <v>179</v>
      </c>
      <c r="C1379" t="s">
        <v>56</v>
      </c>
      <c r="D1379" t="s">
        <v>70</v>
      </c>
      <c r="E1379" s="73" t="s">
        <v>162</v>
      </c>
      <c r="F1379" t="s">
        <v>273</v>
      </c>
      <c r="G1379" t="s">
        <v>56</v>
      </c>
      <c r="H1379" t="s">
        <v>70</v>
      </c>
      <c r="I1379" cm="1">
        <f t="array" ref="I1379">_xlfn.XLOOKUP(1,('Clean Data'!$A$1:$A$1893='Core data'!A1379)*('Clean Data'!$D$1:$D$1893='Core data'!D1379),'Clean Data'!$E$1:$E$1893,,0)</f>
        <v>1</v>
      </c>
    </row>
    <row r="1380" spans="1:9" hidden="1">
      <c r="A1380">
        <v>15</v>
      </c>
      <c r="B1380" t="s">
        <v>179</v>
      </c>
      <c r="C1380" t="s">
        <v>56</v>
      </c>
      <c r="D1380" t="s">
        <v>70</v>
      </c>
      <c r="E1380" s="69" t="s">
        <v>163</v>
      </c>
      <c r="F1380" s="71" t="s">
        <v>273</v>
      </c>
      <c r="G1380" t="s">
        <v>274</v>
      </c>
      <c r="H1380" t="s">
        <v>302</v>
      </c>
      <c r="I1380" cm="1">
        <f t="array" ref="I1380">_xlfn.XLOOKUP(1,('Clean Data'!$A$1:$A$1893='Core data'!A1380)*('Clean Data'!$D$1:$D$1893='Core data'!D1380),'Clean Data'!$E$1:$E$1893,,0)</f>
        <v>1</v>
      </c>
    </row>
    <row r="1381" spans="1:9" hidden="1">
      <c r="A1381">
        <v>15</v>
      </c>
      <c r="B1381" t="s">
        <v>179</v>
      </c>
      <c r="C1381" t="s">
        <v>56</v>
      </c>
      <c r="D1381" t="s">
        <v>70</v>
      </c>
      <c r="E1381" s="68" t="s">
        <v>164</v>
      </c>
      <c r="F1381" s="70" t="s">
        <v>273</v>
      </c>
      <c r="G1381" t="s">
        <v>275</v>
      </c>
      <c r="H1381" t="s">
        <v>303</v>
      </c>
      <c r="I1381" cm="1">
        <f t="array" ref="I1381">_xlfn.XLOOKUP(1,('Clean Data'!$A$1:$A$1893='Core data'!A1381)*('Clean Data'!$D$1:$D$1893='Core data'!D1381),'Clean Data'!$E$1:$E$1893,,0)</f>
        <v>1</v>
      </c>
    </row>
    <row r="1382" spans="1:9" hidden="1">
      <c r="A1382">
        <v>16</v>
      </c>
      <c r="B1382" t="s">
        <v>180</v>
      </c>
      <c r="C1382" t="s">
        <v>56</v>
      </c>
      <c r="D1382" t="s">
        <v>70</v>
      </c>
      <c r="E1382" s="73" t="s">
        <v>162</v>
      </c>
      <c r="F1382" t="s">
        <v>273</v>
      </c>
      <c r="G1382" t="s">
        <v>56</v>
      </c>
      <c r="H1382" t="s">
        <v>70</v>
      </c>
      <c r="I1382" cm="1">
        <f t="array" ref="I1382">_xlfn.XLOOKUP(1,('Clean Data'!$A$1:$A$1893='Core data'!A1382)*('Clean Data'!$D$1:$D$1893='Core data'!D1382),'Clean Data'!$E$1:$E$1893,,0)</f>
        <v>0</v>
      </c>
    </row>
    <row r="1383" spans="1:9" hidden="1">
      <c r="A1383">
        <v>16</v>
      </c>
      <c r="B1383" t="s">
        <v>180</v>
      </c>
      <c r="C1383" t="s">
        <v>56</v>
      </c>
      <c r="D1383" t="s">
        <v>70</v>
      </c>
      <c r="E1383" s="69" t="s">
        <v>163</v>
      </c>
      <c r="F1383" s="71" t="s">
        <v>273</v>
      </c>
      <c r="G1383" t="s">
        <v>274</v>
      </c>
      <c r="H1383" t="s">
        <v>302</v>
      </c>
      <c r="I1383" cm="1">
        <f t="array" ref="I1383">_xlfn.XLOOKUP(1,('Clean Data'!$A$1:$A$1893='Core data'!A1383)*('Clean Data'!$D$1:$D$1893='Core data'!D1383),'Clean Data'!$E$1:$E$1893,,0)</f>
        <v>0</v>
      </c>
    </row>
    <row r="1384" spans="1:9" hidden="1">
      <c r="A1384">
        <v>16</v>
      </c>
      <c r="B1384" t="s">
        <v>180</v>
      </c>
      <c r="C1384" t="s">
        <v>56</v>
      </c>
      <c r="D1384" t="s">
        <v>70</v>
      </c>
      <c r="E1384" s="68" t="s">
        <v>164</v>
      </c>
      <c r="F1384" s="70" t="s">
        <v>273</v>
      </c>
      <c r="G1384" t="s">
        <v>275</v>
      </c>
      <c r="H1384" t="s">
        <v>303</v>
      </c>
      <c r="I1384" cm="1">
        <f t="array" ref="I1384">_xlfn.XLOOKUP(1,('Clean Data'!$A$1:$A$1893='Core data'!A1384)*('Clean Data'!$D$1:$D$1893='Core data'!D1384),'Clean Data'!$E$1:$E$1893,,0)</f>
        <v>0</v>
      </c>
    </row>
    <row r="1385" spans="1:9" hidden="1">
      <c r="A1385">
        <v>1</v>
      </c>
      <c r="B1385" t="s">
        <v>166</v>
      </c>
      <c r="C1385" t="s">
        <v>154</v>
      </c>
      <c r="D1385" t="s">
        <v>71</v>
      </c>
      <c r="E1385" s="69" t="s">
        <v>163</v>
      </c>
      <c r="F1385" s="71" t="s">
        <v>154</v>
      </c>
      <c r="G1385" t="s">
        <v>426</v>
      </c>
      <c r="H1385" t="s">
        <v>302</v>
      </c>
      <c r="I1385" cm="1">
        <f t="array" ref="I1385">_xlfn.XLOOKUP(1,('Clean Data'!$A$1:$A$1893='Core data'!A1385)*('Clean Data'!$D$1:$D$1893='Core data'!D1385),'Clean Data'!$E$1:$E$1893,,0)</f>
        <v>1</v>
      </c>
    </row>
    <row r="1386" spans="1:9" hidden="1">
      <c r="A1386">
        <v>1</v>
      </c>
      <c r="B1386" t="s">
        <v>166</v>
      </c>
      <c r="C1386" t="s">
        <v>154</v>
      </c>
      <c r="D1386" t="s">
        <v>71</v>
      </c>
      <c r="E1386" s="68" t="s">
        <v>164</v>
      </c>
      <c r="F1386" s="70" t="s">
        <v>154</v>
      </c>
      <c r="G1386" t="s">
        <v>427</v>
      </c>
      <c r="H1386" t="s">
        <v>303</v>
      </c>
      <c r="I1386" cm="1">
        <f t="array" ref="I1386">_xlfn.XLOOKUP(1,('Clean Data'!$A$1:$A$1893='Core data'!A1386)*('Clean Data'!$D$1:$D$1893='Core data'!D1386),'Clean Data'!$E$1:$E$1893,,0)</f>
        <v>1</v>
      </c>
    </row>
    <row r="1387" spans="1:9" hidden="1">
      <c r="A1387">
        <v>1</v>
      </c>
      <c r="B1387" t="s">
        <v>166</v>
      </c>
      <c r="C1387" t="s">
        <v>154</v>
      </c>
      <c r="D1387" t="s">
        <v>71</v>
      </c>
      <c r="E1387" s="73" t="s">
        <v>162</v>
      </c>
      <c r="F1387" t="s">
        <v>154</v>
      </c>
      <c r="G1387" t="s">
        <v>154</v>
      </c>
      <c r="H1387" t="s">
        <v>70</v>
      </c>
      <c r="I1387" cm="1">
        <f t="array" ref="I1387">_xlfn.XLOOKUP(1,('Clean Data'!$A$1:$A$1893='Core data'!A1387)*('Clean Data'!$D$1:$D$1893='Core data'!D1387),'Clean Data'!$E$1:$E$1893,,0)</f>
        <v>1</v>
      </c>
    </row>
    <row r="1388" spans="1:9" hidden="1">
      <c r="A1388">
        <v>2</v>
      </c>
      <c r="B1388" t="s">
        <v>167</v>
      </c>
      <c r="C1388" t="s">
        <v>154</v>
      </c>
      <c r="D1388" t="s">
        <v>71</v>
      </c>
      <c r="E1388" s="69" t="s">
        <v>163</v>
      </c>
      <c r="F1388" s="71" t="s">
        <v>154</v>
      </c>
      <c r="G1388" t="s">
        <v>426</v>
      </c>
      <c r="H1388" t="s">
        <v>302</v>
      </c>
      <c r="I1388" cm="1">
        <f t="array" ref="I1388">_xlfn.XLOOKUP(1,('Clean Data'!$A$1:$A$1893='Core data'!A1388)*('Clean Data'!$D$1:$D$1893='Core data'!D1388),'Clean Data'!$E$1:$E$1893,,0)</f>
        <v>1</v>
      </c>
    </row>
    <row r="1389" spans="1:9" hidden="1">
      <c r="A1389">
        <v>2</v>
      </c>
      <c r="B1389" t="s">
        <v>167</v>
      </c>
      <c r="C1389" t="s">
        <v>154</v>
      </c>
      <c r="D1389" t="s">
        <v>71</v>
      </c>
      <c r="E1389" s="68" t="s">
        <v>164</v>
      </c>
      <c r="F1389" s="70" t="s">
        <v>154</v>
      </c>
      <c r="G1389" t="s">
        <v>427</v>
      </c>
      <c r="H1389" t="s">
        <v>303</v>
      </c>
      <c r="I1389" cm="1">
        <f t="array" ref="I1389">_xlfn.XLOOKUP(1,('Clean Data'!$A$1:$A$1893='Core data'!A1389)*('Clean Data'!$D$1:$D$1893='Core data'!D1389),'Clean Data'!$E$1:$E$1893,,0)</f>
        <v>1</v>
      </c>
    </row>
    <row r="1390" spans="1:9" hidden="1">
      <c r="A1390">
        <v>2</v>
      </c>
      <c r="B1390" t="s">
        <v>167</v>
      </c>
      <c r="C1390" t="s">
        <v>154</v>
      </c>
      <c r="D1390" t="s">
        <v>71</v>
      </c>
      <c r="E1390" s="73" t="s">
        <v>162</v>
      </c>
      <c r="F1390" t="s">
        <v>154</v>
      </c>
      <c r="G1390" t="s">
        <v>154</v>
      </c>
      <c r="H1390" t="s">
        <v>70</v>
      </c>
      <c r="I1390" cm="1">
        <f t="array" ref="I1390">_xlfn.XLOOKUP(1,('Clean Data'!$A$1:$A$1893='Core data'!A1390)*('Clean Data'!$D$1:$D$1893='Core data'!D1390),'Clean Data'!$E$1:$E$1893,,0)</f>
        <v>1</v>
      </c>
    </row>
    <row r="1391" spans="1:9" hidden="1">
      <c r="A1391">
        <v>4</v>
      </c>
      <c r="B1391" t="s">
        <v>444</v>
      </c>
      <c r="C1391" t="s">
        <v>154</v>
      </c>
      <c r="D1391" t="s">
        <v>71</v>
      </c>
      <c r="E1391" s="69" t="s">
        <v>163</v>
      </c>
      <c r="F1391" s="71" t="s">
        <v>154</v>
      </c>
      <c r="G1391" t="s">
        <v>426</v>
      </c>
      <c r="H1391" t="s">
        <v>302</v>
      </c>
      <c r="I1391" cm="1">
        <f t="array" ref="I1391">_xlfn.XLOOKUP(1,('Clean Data'!$A$1:$A$1893='Core data'!A1391)*('Clean Data'!$D$1:$D$1893='Core data'!D1391),'Clean Data'!$E$1:$E$1893,,0)</f>
        <v>1</v>
      </c>
    </row>
    <row r="1392" spans="1:9" hidden="1">
      <c r="A1392">
        <v>4</v>
      </c>
      <c r="B1392" t="s">
        <v>444</v>
      </c>
      <c r="C1392" t="s">
        <v>154</v>
      </c>
      <c r="D1392" t="s">
        <v>71</v>
      </c>
      <c r="E1392" s="68" t="s">
        <v>164</v>
      </c>
      <c r="F1392" s="70" t="s">
        <v>154</v>
      </c>
      <c r="G1392" t="s">
        <v>427</v>
      </c>
      <c r="H1392" t="s">
        <v>303</v>
      </c>
      <c r="I1392" cm="1">
        <f t="array" ref="I1392">_xlfn.XLOOKUP(1,('Clean Data'!$A$1:$A$1893='Core data'!A1392)*('Clean Data'!$D$1:$D$1893='Core data'!D1392),'Clean Data'!$E$1:$E$1893,,0)</f>
        <v>1</v>
      </c>
    </row>
    <row r="1393" spans="1:9" hidden="1">
      <c r="A1393">
        <v>4</v>
      </c>
      <c r="B1393" t="s">
        <v>444</v>
      </c>
      <c r="C1393" t="s">
        <v>154</v>
      </c>
      <c r="D1393" t="s">
        <v>71</v>
      </c>
      <c r="E1393" s="73" t="s">
        <v>162</v>
      </c>
      <c r="F1393" t="s">
        <v>154</v>
      </c>
      <c r="G1393" t="s">
        <v>154</v>
      </c>
      <c r="H1393" t="s">
        <v>70</v>
      </c>
      <c r="I1393" cm="1">
        <f t="array" ref="I1393">_xlfn.XLOOKUP(1,('Clean Data'!$A$1:$A$1893='Core data'!A1393)*('Clean Data'!$D$1:$D$1893='Core data'!D1393),'Clean Data'!$E$1:$E$1893,,0)</f>
        <v>1</v>
      </c>
    </row>
    <row r="1394" spans="1:9" hidden="1">
      <c r="A1394">
        <v>5</v>
      </c>
      <c r="B1394" t="s">
        <v>169</v>
      </c>
      <c r="C1394" t="s">
        <v>154</v>
      </c>
      <c r="D1394" t="s">
        <v>71</v>
      </c>
      <c r="E1394" s="69" t="s">
        <v>163</v>
      </c>
      <c r="F1394" s="71" t="s">
        <v>154</v>
      </c>
      <c r="G1394" t="s">
        <v>426</v>
      </c>
      <c r="H1394" t="s">
        <v>302</v>
      </c>
      <c r="I1394" cm="1">
        <f t="array" ref="I1394">_xlfn.XLOOKUP(1,('Clean Data'!$A$1:$A$1893='Core data'!A1394)*('Clean Data'!$D$1:$D$1893='Core data'!D1394),'Clean Data'!$E$1:$E$1893,,0)</f>
        <v>1</v>
      </c>
    </row>
    <row r="1395" spans="1:9" hidden="1">
      <c r="A1395">
        <v>5</v>
      </c>
      <c r="B1395" t="s">
        <v>169</v>
      </c>
      <c r="C1395" t="s">
        <v>154</v>
      </c>
      <c r="D1395" t="s">
        <v>71</v>
      </c>
      <c r="E1395" s="68" t="s">
        <v>164</v>
      </c>
      <c r="F1395" s="70" t="s">
        <v>154</v>
      </c>
      <c r="G1395" t="s">
        <v>427</v>
      </c>
      <c r="H1395" t="s">
        <v>303</v>
      </c>
      <c r="I1395" cm="1">
        <f t="array" ref="I1395">_xlfn.XLOOKUP(1,('Clean Data'!$A$1:$A$1893='Core data'!A1395)*('Clean Data'!$D$1:$D$1893='Core data'!D1395),'Clean Data'!$E$1:$E$1893,,0)</f>
        <v>1</v>
      </c>
    </row>
    <row r="1396" spans="1:9" hidden="1">
      <c r="A1396">
        <v>5</v>
      </c>
      <c r="B1396" t="s">
        <v>169</v>
      </c>
      <c r="C1396" t="s">
        <v>154</v>
      </c>
      <c r="D1396" t="s">
        <v>71</v>
      </c>
      <c r="E1396" s="73" t="s">
        <v>162</v>
      </c>
      <c r="F1396" t="s">
        <v>154</v>
      </c>
      <c r="G1396" t="s">
        <v>154</v>
      </c>
      <c r="H1396" t="s">
        <v>70</v>
      </c>
      <c r="I1396" cm="1">
        <f t="array" ref="I1396">_xlfn.XLOOKUP(1,('Clean Data'!$A$1:$A$1893='Core data'!A1396)*('Clean Data'!$D$1:$D$1893='Core data'!D1396),'Clean Data'!$E$1:$E$1893,,0)</f>
        <v>1</v>
      </c>
    </row>
    <row r="1397" spans="1:9" hidden="1">
      <c r="A1397">
        <v>6</v>
      </c>
      <c r="B1397" t="s">
        <v>170</v>
      </c>
      <c r="C1397" t="s">
        <v>154</v>
      </c>
      <c r="D1397" t="s">
        <v>71</v>
      </c>
      <c r="E1397" s="69" t="s">
        <v>163</v>
      </c>
      <c r="F1397" s="71" t="s">
        <v>154</v>
      </c>
      <c r="G1397" t="s">
        <v>426</v>
      </c>
      <c r="H1397" t="s">
        <v>302</v>
      </c>
      <c r="I1397" cm="1">
        <f t="array" ref="I1397">_xlfn.XLOOKUP(1,('Clean Data'!$A$1:$A$1893='Core data'!A1397)*('Clean Data'!$D$1:$D$1893='Core data'!D1397),'Clean Data'!$E$1:$E$1893,,0)</f>
        <v>1</v>
      </c>
    </row>
    <row r="1398" spans="1:9" hidden="1">
      <c r="A1398">
        <v>6</v>
      </c>
      <c r="B1398" t="s">
        <v>170</v>
      </c>
      <c r="C1398" t="s">
        <v>154</v>
      </c>
      <c r="D1398" t="s">
        <v>71</v>
      </c>
      <c r="E1398" s="68" t="s">
        <v>164</v>
      </c>
      <c r="F1398" s="70" t="s">
        <v>154</v>
      </c>
      <c r="G1398" t="s">
        <v>427</v>
      </c>
      <c r="H1398" t="s">
        <v>303</v>
      </c>
      <c r="I1398" cm="1">
        <f t="array" ref="I1398">_xlfn.XLOOKUP(1,('Clean Data'!$A$1:$A$1893='Core data'!A1398)*('Clean Data'!$D$1:$D$1893='Core data'!D1398),'Clean Data'!$E$1:$E$1893,,0)</f>
        <v>1</v>
      </c>
    </row>
    <row r="1399" spans="1:9" hidden="1">
      <c r="A1399">
        <v>6</v>
      </c>
      <c r="B1399" t="s">
        <v>170</v>
      </c>
      <c r="C1399" t="s">
        <v>154</v>
      </c>
      <c r="D1399" t="s">
        <v>71</v>
      </c>
      <c r="E1399" s="73" t="s">
        <v>162</v>
      </c>
      <c r="F1399" t="s">
        <v>154</v>
      </c>
      <c r="G1399" t="s">
        <v>154</v>
      </c>
      <c r="H1399" t="s">
        <v>70</v>
      </c>
      <c r="I1399" cm="1">
        <f t="array" ref="I1399">_xlfn.XLOOKUP(1,('Clean Data'!$A$1:$A$1893='Core data'!A1399)*('Clean Data'!$D$1:$D$1893='Core data'!D1399),'Clean Data'!$E$1:$E$1893,,0)</f>
        <v>1</v>
      </c>
    </row>
    <row r="1400" spans="1:9" hidden="1">
      <c r="A1400">
        <v>7</v>
      </c>
      <c r="B1400" t="s">
        <v>171</v>
      </c>
      <c r="C1400" t="s">
        <v>154</v>
      </c>
      <c r="D1400" t="s">
        <v>71</v>
      </c>
      <c r="E1400" s="69" t="s">
        <v>163</v>
      </c>
      <c r="F1400" s="71" t="s">
        <v>154</v>
      </c>
      <c r="G1400" t="s">
        <v>426</v>
      </c>
      <c r="H1400" t="s">
        <v>302</v>
      </c>
      <c r="I1400" cm="1">
        <f t="array" ref="I1400">_xlfn.XLOOKUP(1,('Clean Data'!$A$1:$A$1893='Core data'!A1400)*('Clean Data'!$D$1:$D$1893='Core data'!D1400),'Clean Data'!$E$1:$E$1893,,0)</f>
        <v>1</v>
      </c>
    </row>
    <row r="1401" spans="1:9" hidden="1">
      <c r="A1401">
        <v>7</v>
      </c>
      <c r="B1401" t="s">
        <v>171</v>
      </c>
      <c r="C1401" t="s">
        <v>154</v>
      </c>
      <c r="D1401" t="s">
        <v>71</v>
      </c>
      <c r="E1401" s="68" t="s">
        <v>164</v>
      </c>
      <c r="F1401" s="70" t="s">
        <v>154</v>
      </c>
      <c r="G1401" t="s">
        <v>427</v>
      </c>
      <c r="H1401" t="s">
        <v>303</v>
      </c>
      <c r="I1401" cm="1">
        <f t="array" ref="I1401">_xlfn.XLOOKUP(1,('Clean Data'!$A$1:$A$1893='Core data'!A1401)*('Clean Data'!$D$1:$D$1893='Core data'!D1401),'Clean Data'!$E$1:$E$1893,,0)</f>
        <v>1</v>
      </c>
    </row>
    <row r="1402" spans="1:9" hidden="1">
      <c r="A1402">
        <v>7</v>
      </c>
      <c r="B1402" t="s">
        <v>171</v>
      </c>
      <c r="C1402" t="s">
        <v>154</v>
      </c>
      <c r="D1402" t="s">
        <v>71</v>
      </c>
      <c r="E1402" s="73" t="s">
        <v>162</v>
      </c>
      <c r="F1402" t="s">
        <v>154</v>
      </c>
      <c r="G1402" t="s">
        <v>154</v>
      </c>
      <c r="H1402" t="s">
        <v>70</v>
      </c>
      <c r="I1402" cm="1">
        <f t="array" ref="I1402">_xlfn.XLOOKUP(1,('Clean Data'!$A$1:$A$1893='Core data'!A1402)*('Clean Data'!$D$1:$D$1893='Core data'!D1402),'Clean Data'!$E$1:$E$1893,,0)</f>
        <v>1</v>
      </c>
    </row>
    <row r="1403" spans="1:9" hidden="1">
      <c r="A1403">
        <v>8</v>
      </c>
      <c r="B1403" t="s">
        <v>172</v>
      </c>
      <c r="C1403" t="s">
        <v>154</v>
      </c>
      <c r="D1403" t="s">
        <v>71</v>
      </c>
      <c r="E1403" s="69" t="s">
        <v>163</v>
      </c>
      <c r="F1403" s="71" t="s">
        <v>154</v>
      </c>
      <c r="G1403" t="s">
        <v>426</v>
      </c>
      <c r="H1403" t="s">
        <v>302</v>
      </c>
      <c r="I1403" cm="1">
        <f t="array" ref="I1403">_xlfn.XLOOKUP(1,('Clean Data'!$A$1:$A$1893='Core data'!A1403)*('Clean Data'!$D$1:$D$1893='Core data'!D1403),'Clean Data'!$E$1:$E$1893,,0)</f>
        <v>1</v>
      </c>
    </row>
    <row r="1404" spans="1:9" hidden="1">
      <c r="A1404">
        <v>8</v>
      </c>
      <c r="B1404" t="s">
        <v>172</v>
      </c>
      <c r="C1404" t="s">
        <v>154</v>
      </c>
      <c r="D1404" t="s">
        <v>71</v>
      </c>
      <c r="E1404" s="68" t="s">
        <v>164</v>
      </c>
      <c r="F1404" s="70" t="s">
        <v>154</v>
      </c>
      <c r="G1404" t="s">
        <v>427</v>
      </c>
      <c r="H1404" t="s">
        <v>303</v>
      </c>
      <c r="I1404" cm="1">
        <f t="array" ref="I1404">_xlfn.XLOOKUP(1,('Clean Data'!$A$1:$A$1893='Core data'!A1404)*('Clean Data'!$D$1:$D$1893='Core data'!D1404),'Clean Data'!$E$1:$E$1893,,0)</f>
        <v>1</v>
      </c>
    </row>
    <row r="1405" spans="1:9" hidden="1">
      <c r="A1405">
        <v>8</v>
      </c>
      <c r="B1405" t="s">
        <v>172</v>
      </c>
      <c r="C1405" t="s">
        <v>154</v>
      </c>
      <c r="D1405" t="s">
        <v>71</v>
      </c>
      <c r="E1405" s="73" t="s">
        <v>162</v>
      </c>
      <c r="F1405" t="s">
        <v>154</v>
      </c>
      <c r="G1405" t="s">
        <v>154</v>
      </c>
      <c r="H1405" t="s">
        <v>70</v>
      </c>
      <c r="I1405" cm="1">
        <f t="array" ref="I1405">_xlfn.XLOOKUP(1,('Clean Data'!$A$1:$A$1893='Core data'!A1405)*('Clean Data'!$D$1:$D$1893='Core data'!D1405),'Clean Data'!$E$1:$E$1893,,0)</f>
        <v>1</v>
      </c>
    </row>
    <row r="1406" spans="1:9" hidden="1">
      <c r="A1406">
        <v>9</v>
      </c>
      <c r="B1406" t="s">
        <v>173</v>
      </c>
      <c r="C1406" t="s">
        <v>154</v>
      </c>
      <c r="D1406" t="s">
        <v>71</v>
      </c>
      <c r="E1406" s="69" t="s">
        <v>163</v>
      </c>
      <c r="F1406" s="71" t="s">
        <v>154</v>
      </c>
      <c r="G1406" t="s">
        <v>426</v>
      </c>
      <c r="H1406" t="s">
        <v>302</v>
      </c>
      <c r="I1406" cm="1">
        <f t="array" ref="I1406">_xlfn.XLOOKUP(1,('Clean Data'!$A$1:$A$1893='Core data'!A1406)*('Clean Data'!$D$1:$D$1893='Core data'!D1406),'Clean Data'!$E$1:$E$1893,,0)</f>
        <v>1</v>
      </c>
    </row>
    <row r="1407" spans="1:9" hidden="1">
      <c r="A1407">
        <v>9</v>
      </c>
      <c r="B1407" t="s">
        <v>173</v>
      </c>
      <c r="C1407" t="s">
        <v>154</v>
      </c>
      <c r="D1407" t="s">
        <v>71</v>
      </c>
      <c r="E1407" s="68" t="s">
        <v>164</v>
      </c>
      <c r="F1407" s="70" t="s">
        <v>154</v>
      </c>
      <c r="G1407" t="s">
        <v>427</v>
      </c>
      <c r="H1407" t="s">
        <v>303</v>
      </c>
      <c r="I1407" cm="1">
        <f t="array" ref="I1407">_xlfn.XLOOKUP(1,('Clean Data'!$A$1:$A$1893='Core data'!A1407)*('Clean Data'!$D$1:$D$1893='Core data'!D1407),'Clean Data'!$E$1:$E$1893,,0)</f>
        <v>1</v>
      </c>
    </row>
    <row r="1408" spans="1:9" hidden="1">
      <c r="A1408">
        <v>9</v>
      </c>
      <c r="B1408" t="s">
        <v>173</v>
      </c>
      <c r="C1408" t="s">
        <v>154</v>
      </c>
      <c r="D1408" t="s">
        <v>71</v>
      </c>
      <c r="E1408" s="73" t="s">
        <v>162</v>
      </c>
      <c r="F1408" t="s">
        <v>154</v>
      </c>
      <c r="G1408" t="s">
        <v>154</v>
      </c>
      <c r="H1408" t="s">
        <v>70</v>
      </c>
      <c r="I1408" cm="1">
        <f t="array" ref="I1408">_xlfn.XLOOKUP(1,('Clean Data'!$A$1:$A$1893='Core data'!A1408)*('Clean Data'!$D$1:$D$1893='Core data'!D1408),'Clean Data'!$E$1:$E$1893,,0)</f>
        <v>1</v>
      </c>
    </row>
    <row r="1409" spans="1:9" hidden="1">
      <c r="A1409">
        <v>10</v>
      </c>
      <c r="B1409" t="s">
        <v>174</v>
      </c>
      <c r="C1409" t="s">
        <v>154</v>
      </c>
      <c r="D1409" t="s">
        <v>71</v>
      </c>
      <c r="E1409" s="69" t="s">
        <v>163</v>
      </c>
      <c r="F1409" s="71" t="s">
        <v>154</v>
      </c>
      <c r="G1409" t="s">
        <v>426</v>
      </c>
      <c r="H1409" t="s">
        <v>302</v>
      </c>
      <c r="I1409" cm="1">
        <f t="array" ref="I1409">_xlfn.XLOOKUP(1,('Clean Data'!$A$1:$A$1893='Core data'!A1409)*('Clean Data'!$D$1:$D$1893='Core data'!D1409),'Clean Data'!$E$1:$E$1893,,0)</f>
        <v>1</v>
      </c>
    </row>
    <row r="1410" spans="1:9" hidden="1">
      <c r="A1410">
        <v>10</v>
      </c>
      <c r="B1410" t="s">
        <v>174</v>
      </c>
      <c r="C1410" t="s">
        <v>154</v>
      </c>
      <c r="D1410" t="s">
        <v>71</v>
      </c>
      <c r="E1410" s="68" t="s">
        <v>164</v>
      </c>
      <c r="F1410" s="70" t="s">
        <v>154</v>
      </c>
      <c r="G1410" t="s">
        <v>427</v>
      </c>
      <c r="H1410" t="s">
        <v>303</v>
      </c>
      <c r="I1410" cm="1">
        <f t="array" ref="I1410">_xlfn.XLOOKUP(1,('Clean Data'!$A$1:$A$1893='Core data'!A1410)*('Clean Data'!$D$1:$D$1893='Core data'!D1410),'Clean Data'!$E$1:$E$1893,,0)</f>
        <v>1</v>
      </c>
    </row>
    <row r="1411" spans="1:9" hidden="1">
      <c r="A1411">
        <v>10</v>
      </c>
      <c r="B1411" t="s">
        <v>174</v>
      </c>
      <c r="C1411" t="s">
        <v>154</v>
      </c>
      <c r="D1411" t="s">
        <v>71</v>
      </c>
      <c r="E1411" s="73" t="s">
        <v>162</v>
      </c>
      <c r="F1411" t="s">
        <v>154</v>
      </c>
      <c r="G1411" t="s">
        <v>154</v>
      </c>
      <c r="H1411" t="s">
        <v>70</v>
      </c>
      <c r="I1411" cm="1">
        <f t="array" ref="I1411">_xlfn.XLOOKUP(1,('Clean Data'!$A$1:$A$1893='Core data'!A1411)*('Clean Data'!$D$1:$D$1893='Core data'!D1411),'Clean Data'!$E$1:$E$1893,,0)</f>
        <v>1</v>
      </c>
    </row>
    <row r="1412" spans="1:9" hidden="1">
      <c r="A1412">
        <v>11</v>
      </c>
      <c r="B1412" t="s">
        <v>175</v>
      </c>
      <c r="C1412" t="s">
        <v>154</v>
      </c>
      <c r="D1412" t="s">
        <v>71</v>
      </c>
      <c r="E1412" s="69" t="s">
        <v>163</v>
      </c>
      <c r="F1412" s="71" t="s">
        <v>154</v>
      </c>
      <c r="G1412" t="s">
        <v>426</v>
      </c>
      <c r="H1412" t="s">
        <v>302</v>
      </c>
      <c r="I1412" cm="1">
        <f t="array" ref="I1412">_xlfn.XLOOKUP(1,('Clean Data'!$A$1:$A$1893='Core data'!A1412)*('Clean Data'!$D$1:$D$1893='Core data'!D1412),'Clean Data'!$E$1:$E$1893,,0)</f>
        <v>1</v>
      </c>
    </row>
    <row r="1413" spans="1:9" hidden="1">
      <c r="A1413">
        <v>11</v>
      </c>
      <c r="B1413" t="s">
        <v>175</v>
      </c>
      <c r="C1413" t="s">
        <v>154</v>
      </c>
      <c r="D1413" t="s">
        <v>71</v>
      </c>
      <c r="E1413" s="68" t="s">
        <v>164</v>
      </c>
      <c r="F1413" s="70" t="s">
        <v>154</v>
      </c>
      <c r="G1413" t="s">
        <v>427</v>
      </c>
      <c r="H1413" t="s">
        <v>303</v>
      </c>
      <c r="I1413" cm="1">
        <f t="array" ref="I1413">_xlfn.XLOOKUP(1,('Clean Data'!$A$1:$A$1893='Core data'!A1413)*('Clean Data'!$D$1:$D$1893='Core data'!D1413),'Clean Data'!$E$1:$E$1893,,0)</f>
        <v>1</v>
      </c>
    </row>
    <row r="1414" spans="1:9" hidden="1">
      <c r="A1414">
        <v>11</v>
      </c>
      <c r="B1414" t="s">
        <v>175</v>
      </c>
      <c r="C1414" t="s">
        <v>154</v>
      </c>
      <c r="D1414" t="s">
        <v>71</v>
      </c>
      <c r="E1414" s="73" t="s">
        <v>162</v>
      </c>
      <c r="F1414" t="s">
        <v>154</v>
      </c>
      <c r="G1414" t="s">
        <v>154</v>
      </c>
      <c r="H1414" t="s">
        <v>70</v>
      </c>
      <c r="I1414" cm="1">
        <f t="array" ref="I1414">_xlfn.XLOOKUP(1,('Clean Data'!$A$1:$A$1893='Core data'!A1414)*('Clean Data'!$D$1:$D$1893='Core data'!D1414),'Clean Data'!$E$1:$E$1893,,0)</f>
        <v>1</v>
      </c>
    </row>
    <row r="1415" spans="1:9" hidden="1">
      <c r="A1415">
        <v>12</v>
      </c>
      <c r="B1415" t="s">
        <v>176</v>
      </c>
      <c r="C1415" t="s">
        <v>154</v>
      </c>
      <c r="D1415" t="s">
        <v>71</v>
      </c>
      <c r="E1415" s="69" t="s">
        <v>163</v>
      </c>
      <c r="F1415" s="71" t="s">
        <v>154</v>
      </c>
      <c r="G1415" t="s">
        <v>426</v>
      </c>
      <c r="H1415" t="s">
        <v>302</v>
      </c>
      <c r="I1415" cm="1">
        <f t="array" ref="I1415">_xlfn.XLOOKUP(1,('Clean Data'!$A$1:$A$1893='Core data'!A1415)*('Clean Data'!$D$1:$D$1893='Core data'!D1415),'Clean Data'!$E$1:$E$1893,,0)</f>
        <v>0</v>
      </c>
    </row>
    <row r="1416" spans="1:9" hidden="1">
      <c r="A1416">
        <v>12</v>
      </c>
      <c r="B1416" t="s">
        <v>176</v>
      </c>
      <c r="C1416" t="s">
        <v>154</v>
      </c>
      <c r="D1416" t="s">
        <v>71</v>
      </c>
      <c r="E1416" s="68" t="s">
        <v>164</v>
      </c>
      <c r="F1416" s="70" t="s">
        <v>154</v>
      </c>
      <c r="G1416" t="s">
        <v>427</v>
      </c>
      <c r="H1416" t="s">
        <v>303</v>
      </c>
      <c r="I1416" cm="1">
        <f t="array" ref="I1416">_xlfn.XLOOKUP(1,('Clean Data'!$A$1:$A$1893='Core data'!A1416)*('Clean Data'!$D$1:$D$1893='Core data'!D1416),'Clean Data'!$E$1:$E$1893,,0)</f>
        <v>0</v>
      </c>
    </row>
    <row r="1417" spans="1:9" hidden="1">
      <c r="A1417">
        <v>12</v>
      </c>
      <c r="B1417" t="s">
        <v>176</v>
      </c>
      <c r="C1417" t="s">
        <v>154</v>
      </c>
      <c r="D1417" t="s">
        <v>71</v>
      </c>
      <c r="E1417" s="73" t="s">
        <v>162</v>
      </c>
      <c r="F1417" t="s">
        <v>154</v>
      </c>
      <c r="G1417" t="s">
        <v>154</v>
      </c>
      <c r="H1417" t="s">
        <v>70</v>
      </c>
      <c r="I1417" cm="1">
        <f t="array" ref="I1417">_xlfn.XLOOKUP(1,('Clean Data'!$A$1:$A$1893='Core data'!A1417)*('Clean Data'!$D$1:$D$1893='Core data'!D1417),'Clean Data'!$E$1:$E$1893,,0)</f>
        <v>0</v>
      </c>
    </row>
    <row r="1418" spans="1:9" hidden="1">
      <c r="A1418">
        <v>13</v>
      </c>
      <c r="B1418" t="s">
        <v>177</v>
      </c>
      <c r="C1418" t="s">
        <v>154</v>
      </c>
      <c r="D1418" t="s">
        <v>71</v>
      </c>
      <c r="E1418" s="69" t="s">
        <v>163</v>
      </c>
      <c r="F1418" s="71" t="s">
        <v>154</v>
      </c>
      <c r="G1418" t="s">
        <v>426</v>
      </c>
      <c r="H1418" t="s">
        <v>302</v>
      </c>
      <c r="I1418" cm="1">
        <f t="array" ref="I1418">_xlfn.XLOOKUP(1,('Clean Data'!$A$1:$A$1893='Core data'!A1418)*('Clean Data'!$D$1:$D$1893='Core data'!D1418),'Clean Data'!$E$1:$E$1893,,0)</f>
        <v>0</v>
      </c>
    </row>
    <row r="1419" spans="1:9" hidden="1">
      <c r="A1419">
        <v>13</v>
      </c>
      <c r="B1419" t="s">
        <v>177</v>
      </c>
      <c r="C1419" t="s">
        <v>154</v>
      </c>
      <c r="D1419" t="s">
        <v>71</v>
      </c>
      <c r="E1419" s="68" t="s">
        <v>164</v>
      </c>
      <c r="F1419" s="70" t="s">
        <v>154</v>
      </c>
      <c r="G1419" t="s">
        <v>427</v>
      </c>
      <c r="H1419" t="s">
        <v>303</v>
      </c>
      <c r="I1419" cm="1">
        <f t="array" ref="I1419">_xlfn.XLOOKUP(1,('Clean Data'!$A$1:$A$1893='Core data'!A1419)*('Clean Data'!$D$1:$D$1893='Core data'!D1419),'Clean Data'!$E$1:$E$1893,,0)</f>
        <v>0</v>
      </c>
    </row>
    <row r="1420" spans="1:9" hidden="1">
      <c r="A1420">
        <v>13</v>
      </c>
      <c r="B1420" t="s">
        <v>177</v>
      </c>
      <c r="C1420" t="s">
        <v>154</v>
      </c>
      <c r="D1420" t="s">
        <v>71</v>
      </c>
      <c r="E1420" s="73" t="s">
        <v>162</v>
      </c>
      <c r="F1420" t="s">
        <v>154</v>
      </c>
      <c r="G1420" t="s">
        <v>154</v>
      </c>
      <c r="H1420" t="s">
        <v>70</v>
      </c>
      <c r="I1420" cm="1">
        <f t="array" ref="I1420">_xlfn.XLOOKUP(1,('Clean Data'!$A$1:$A$1893='Core data'!A1420)*('Clean Data'!$D$1:$D$1893='Core data'!D1420),'Clean Data'!$E$1:$E$1893,,0)</f>
        <v>0</v>
      </c>
    </row>
    <row r="1421" spans="1:9" hidden="1">
      <c r="A1421">
        <v>14</v>
      </c>
      <c r="B1421" t="s">
        <v>178</v>
      </c>
      <c r="C1421" t="s">
        <v>154</v>
      </c>
      <c r="D1421" t="s">
        <v>71</v>
      </c>
      <c r="E1421" s="69" t="s">
        <v>163</v>
      </c>
      <c r="F1421" s="71" t="s">
        <v>154</v>
      </c>
      <c r="G1421" t="s">
        <v>426</v>
      </c>
      <c r="H1421" t="s">
        <v>302</v>
      </c>
      <c r="I1421" cm="1">
        <f t="array" ref="I1421">_xlfn.XLOOKUP(1,('Clean Data'!$A$1:$A$1893='Core data'!A1421)*('Clean Data'!$D$1:$D$1893='Core data'!D1421),'Clean Data'!$E$1:$E$1893,,0)</f>
        <v>1</v>
      </c>
    </row>
    <row r="1422" spans="1:9" hidden="1">
      <c r="A1422">
        <v>14</v>
      </c>
      <c r="B1422" t="s">
        <v>178</v>
      </c>
      <c r="C1422" t="s">
        <v>154</v>
      </c>
      <c r="D1422" t="s">
        <v>71</v>
      </c>
      <c r="E1422" s="68" t="s">
        <v>164</v>
      </c>
      <c r="F1422" s="70" t="s">
        <v>154</v>
      </c>
      <c r="G1422" t="s">
        <v>427</v>
      </c>
      <c r="H1422" t="s">
        <v>303</v>
      </c>
      <c r="I1422" cm="1">
        <f t="array" ref="I1422">_xlfn.XLOOKUP(1,('Clean Data'!$A$1:$A$1893='Core data'!A1422)*('Clean Data'!$D$1:$D$1893='Core data'!D1422),'Clean Data'!$E$1:$E$1893,,0)</f>
        <v>1</v>
      </c>
    </row>
    <row r="1423" spans="1:9" hidden="1">
      <c r="A1423">
        <v>14</v>
      </c>
      <c r="B1423" t="s">
        <v>178</v>
      </c>
      <c r="C1423" t="s">
        <v>154</v>
      </c>
      <c r="D1423" t="s">
        <v>71</v>
      </c>
      <c r="E1423" s="73" t="s">
        <v>162</v>
      </c>
      <c r="F1423" t="s">
        <v>154</v>
      </c>
      <c r="G1423" t="s">
        <v>154</v>
      </c>
      <c r="H1423" t="s">
        <v>70</v>
      </c>
      <c r="I1423" cm="1">
        <f t="array" ref="I1423">_xlfn.XLOOKUP(1,('Clean Data'!$A$1:$A$1893='Core data'!A1423)*('Clean Data'!$D$1:$D$1893='Core data'!D1423),'Clean Data'!$E$1:$E$1893,,0)</f>
        <v>1</v>
      </c>
    </row>
    <row r="1424" spans="1:9" hidden="1">
      <c r="A1424">
        <v>15</v>
      </c>
      <c r="B1424" t="s">
        <v>179</v>
      </c>
      <c r="C1424" t="s">
        <v>154</v>
      </c>
      <c r="D1424" t="s">
        <v>71</v>
      </c>
      <c r="E1424" s="69" t="s">
        <v>163</v>
      </c>
      <c r="F1424" s="71" t="s">
        <v>154</v>
      </c>
      <c r="G1424" t="s">
        <v>426</v>
      </c>
      <c r="H1424" t="s">
        <v>302</v>
      </c>
      <c r="I1424" cm="1">
        <f t="array" ref="I1424">_xlfn.XLOOKUP(1,('Clean Data'!$A$1:$A$1893='Core data'!A1424)*('Clean Data'!$D$1:$D$1893='Core data'!D1424),'Clean Data'!$E$1:$E$1893,,0)</f>
        <v>1</v>
      </c>
    </row>
    <row r="1425" spans="1:9" hidden="1">
      <c r="A1425">
        <v>15</v>
      </c>
      <c r="B1425" t="s">
        <v>179</v>
      </c>
      <c r="C1425" t="s">
        <v>154</v>
      </c>
      <c r="D1425" t="s">
        <v>71</v>
      </c>
      <c r="E1425" s="68" t="s">
        <v>164</v>
      </c>
      <c r="F1425" s="70" t="s">
        <v>154</v>
      </c>
      <c r="G1425" t="s">
        <v>427</v>
      </c>
      <c r="H1425" t="s">
        <v>303</v>
      </c>
      <c r="I1425" cm="1">
        <f t="array" ref="I1425">_xlfn.XLOOKUP(1,('Clean Data'!$A$1:$A$1893='Core data'!A1425)*('Clean Data'!$D$1:$D$1893='Core data'!D1425),'Clean Data'!$E$1:$E$1893,,0)</f>
        <v>1</v>
      </c>
    </row>
    <row r="1426" spans="1:9" hidden="1">
      <c r="A1426">
        <v>15</v>
      </c>
      <c r="B1426" t="s">
        <v>179</v>
      </c>
      <c r="C1426" t="s">
        <v>154</v>
      </c>
      <c r="D1426" t="s">
        <v>71</v>
      </c>
      <c r="E1426" s="73" t="s">
        <v>162</v>
      </c>
      <c r="F1426" t="s">
        <v>154</v>
      </c>
      <c r="G1426" t="s">
        <v>154</v>
      </c>
      <c r="H1426" t="s">
        <v>70</v>
      </c>
      <c r="I1426" cm="1">
        <f t="array" ref="I1426">_xlfn.XLOOKUP(1,('Clean Data'!$A$1:$A$1893='Core data'!A1426)*('Clean Data'!$D$1:$D$1893='Core data'!D1426),'Clean Data'!$E$1:$E$1893,,0)</f>
        <v>1</v>
      </c>
    </row>
    <row r="1427" spans="1:9" hidden="1">
      <c r="A1427">
        <v>16</v>
      </c>
      <c r="B1427" t="s">
        <v>180</v>
      </c>
      <c r="C1427" t="s">
        <v>154</v>
      </c>
      <c r="D1427" t="s">
        <v>71</v>
      </c>
      <c r="E1427" s="69" t="s">
        <v>163</v>
      </c>
      <c r="F1427" s="71" t="s">
        <v>154</v>
      </c>
      <c r="G1427" t="s">
        <v>426</v>
      </c>
      <c r="H1427" t="s">
        <v>302</v>
      </c>
      <c r="I1427" cm="1">
        <f t="array" ref="I1427">_xlfn.XLOOKUP(1,('Clean Data'!$A$1:$A$1893='Core data'!A1427)*('Clean Data'!$D$1:$D$1893='Core data'!D1427),'Clean Data'!$E$1:$E$1893,,0)</f>
        <v>1</v>
      </c>
    </row>
    <row r="1428" spans="1:9" hidden="1">
      <c r="A1428">
        <v>16</v>
      </c>
      <c r="B1428" t="s">
        <v>180</v>
      </c>
      <c r="C1428" t="s">
        <v>154</v>
      </c>
      <c r="D1428" t="s">
        <v>71</v>
      </c>
      <c r="E1428" s="68" t="s">
        <v>164</v>
      </c>
      <c r="F1428" s="70" t="s">
        <v>154</v>
      </c>
      <c r="G1428" t="s">
        <v>427</v>
      </c>
      <c r="H1428" t="s">
        <v>303</v>
      </c>
      <c r="I1428" cm="1">
        <f t="array" ref="I1428">_xlfn.XLOOKUP(1,('Clean Data'!$A$1:$A$1893='Core data'!A1428)*('Clean Data'!$D$1:$D$1893='Core data'!D1428),'Clean Data'!$E$1:$E$1893,,0)</f>
        <v>1</v>
      </c>
    </row>
    <row r="1429" spans="1:9" hidden="1">
      <c r="A1429">
        <v>16</v>
      </c>
      <c r="B1429" t="s">
        <v>180</v>
      </c>
      <c r="C1429" t="s">
        <v>154</v>
      </c>
      <c r="D1429" t="s">
        <v>71</v>
      </c>
      <c r="E1429" s="73" t="s">
        <v>162</v>
      </c>
      <c r="F1429" t="s">
        <v>154</v>
      </c>
      <c r="G1429" t="s">
        <v>154</v>
      </c>
      <c r="H1429" t="s">
        <v>70</v>
      </c>
      <c r="I1429" cm="1">
        <f t="array" ref="I1429">_xlfn.XLOOKUP(1,('Clean Data'!$A$1:$A$1893='Core data'!A1429)*('Clean Data'!$D$1:$D$1893='Core data'!D1429),'Clean Data'!$E$1:$E$1893,,0)</f>
        <v>1</v>
      </c>
    </row>
    <row r="1430" spans="1:9" hidden="1">
      <c r="A1430">
        <v>1</v>
      </c>
      <c r="B1430" t="s">
        <v>166</v>
      </c>
      <c r="C1430" t="s">
        <v>72</v>
      </c>
      <c r="D1430" t="s">
        <v>73</v>
      </c>
      <c r="E1430" s="73" t="s">
        <v>162</v>
      </c>
      <c r="F1430" t="s">
        <v>72</v>
      </c>
      <c r="G1430" t="s">
        <v>72</v>
      </c>
      <c r="H1430" t="s">
        <v>73</v>
      </c>
      <c r="I1430" cm="1">
        <f t="array" ref="I1430">_xlfn.XLOOKUP(1,('Clean Data'!$A$1:$A$1893='Core data'!A1430)*('Clean Data'!$D$1:$D$1893='Core data'!D1430),'Clean Data'!$E$1:$E$1893,,0)</f>
        <v>1</v>
      </c>
    </row>
    <row r="1431" spans="1:9" hidden="1">
      <c r="A1431">
        <v>1</v>
      </c>
      <c r="B1431" t="s">
        <v>166</v>
      </c>
      <c r="C1431" t="s">
        <v>72</v>
      </c>
      <c r="D1431" t="s">
        <v>73</v>
      </c>
      <c r="E1431" s="68" t="s">
        <v>164</v>
      </c>
      <c r="F1431" s="70" t="s">
        <v>72</v>
      </c>
      <c r="G1431" t="s">
        <v>305</v>
      </c>
      <c r="H1431" t="s">
        <v>307</v>
      </c>
      <c r="I1431" cm="1">
        <f t="array" ref="I1431">_xlfn.XLOOKUP(1,('Clean Data'!$A$1:$A$1893='Core data'!A1431)*('Clean Data'!$D$1:$D$1893='Core data'!D1431),'Clean Data'!$E$1:$E$1893,,0)</f>
        <v>1</v>
      </c>
    </row>
    <row r="1432" spans="1:9" hidden="1">
      <c r="A1432">
        <v>1</v>
      </c>
      <c r="B1432" t="s">
        <v>166</v>
      </c>
      <c r="C1432" t="s">
        <v>72</v>
      </c>
      <c r="D1432" t="s">
        <v>73</v>
      </c>
      <c r="E1432" s="69" t="s">
        <v>163</v>
      </c>
      <c r="F1432" s="71" t="s">
        <v>72</v>
      </c>
      <c r="G1432" t="s">
        <v>304</v>
      </c>
      <c r="H1432" t="s">
        <v>306</v>
      </c>
      <c r="I1432" cm="1">
        <f t="array" ref="I1432">_xlfn.XLOOKUP(1,('Clean Data'!$A$1:$A$1893='Core data'!A1432)*('Clean Data'!$D$1:$D$1893='Core data'!D1432),'Clean Data'!$E$1:$E$1893,,0)</f>
        <v>1</v>
      </c>
    </row>
    <row r="1433" spans="1:9" hidden="1">
      <c r="A1433">
        <v>2</v>
      </c>
      <c r="B1433" t="s">
        <v>167</v>
      </c>
      <c r="C1433" t="s">
        <v>72</v>
      </c>
      <c r="D1433" t="s">
        <v>73</v>
      </c>
      <c r="E1433" s="73" t="s">
        <v>162</v>
      </c>
      <c r="F1433" t="s">
        <v>72</v>
      </c>
      <c r="G1433" t="s">
        <v>72</v>
      </c>
      <c r="H1433" t="s">
        <v>73</v>
      </c>
      <c r="I1433" cm="1">
        <f t="array" ref="I1433">_xlfn.XLOOKUP(1,('Clean Data'!$A$1:$A$1893='Core data'!A1433)*('Clean Data'!$D$1:$D$1893='Core data'!D1433),'Clean Data'!$E$1:$E$1893,,0)</f>
        <v>1</v>
      </c>
    </row>
    <row r="1434" spans="1:9" hidden="1">
      <c r="A1434">
        <v>2</v>
      </c>
      <c r="B1434" t="s">
        <v>167</v>
      </c>
      <c r="C1434" t="s">
        <v>72</v>
      </c>
      <c r="D1434" t="s">
        <v>73</v>
      </c>
      <c r="E1434" s="68" t="s">
        <v>164</v>
      </c>
      <c r="F1434" s="70" t="s">
        <v>72</v>
      </c>
      <c r="G1434" t="s">
        <v>305</v>
      </c>
      <c r="H1434" t="s">
        <v>307</v>
      </c>
      <c r="I1434" cm="1">
        <f t="array" ref="I1434">_xlfn.XLOOKUP(1,('Clean Data'!$A$1:$A$1893='Core data'!A1434)*('Clean Data'!$D$1:$D$1893='Core data'!D1434),'Clean Data'!$E$1:$E$1893,,0)</f>
        <v>1</v>
      </c>
    </row>
    <row r="1435" spans="1:9" hidden="1">
      <c r="A1435">
        <v>2</v>
      </c>
      <c r="B1435" t="s">
        <v>167</v>
      </c>
      <c r="C1435" t="s">
        <v>72</v>
      </c>
      <c r="D1435" t="s">
        <v>73</v>
      </c>
      <c r="E1435" s="69" t="s">
        <v>163</v>
      </c>
      <c r="F1435" s="71" t="s">
        <v>72</v>
      </c>
      <c r="G1435" t="s">
        <v>304</v>
      </c>
      <c r="H1435" t="s">
        <v>306</v>
      </c>
      <c r="I1435" cm="1">
        <f t="array" ref="I1435">_xlfn.XLOOKUP(1,('Clean Data'!$A$1:$A$1893='Core data'!A1435)*('Clean Data'!$D$1:$D$1893='Core data'!D1435),'Clean Data'!$E$1:$E$1893,,0)</f>
        <v>1</v>
      </c>
    </row>
    <row r="1436" spans="1:9" hidden="1">
      <c r="A1436">
        <v>4</v>
      </c>
      <c r="B1436" t="s">
        <v>444</v>
      </c>
      <c r="C1436" t="s">
        <v>72</v>
      </c>
      <c r="D1436" t="s">
        <v>73</v>
      </c>
      <c r="E1436" s="73" t="s">
        <v>162</v>
      </c>
      <c r="F1436" t="s">
        <v>72</v>
      </c>
      <c r="G1436" t="s">
        <v>72</v>
      </c>
      <c r="H1436" t="s">
        <v>73</v>
      </c>
      <c r="I1436" cm="1">
        <f t="array" ref="I1436">_xlfn.XLOOKUP(1,('Clean Data'!$A$1:$A$1893='Core data'!A1436)*('Clean Data'!$D$1:$D$1893='Core data'!D1436),'Clean Data'!$E$1:$E$1893,,0)</f>
        <v>1</v>
      </c>
    </row>
    <row r="1437" spans="1:9" hidden="1">
      <c r="A1437">
        <v>4</v>
      </c>
      <c r="B1437" t="s">
        <v>444</v>
      </c>
      <c r="C1437" t="s">
        <v>72</v>
      </c>
      <c r="D1437" t="s">
        <v>73</v>
      </c>
      <c r="E1437" s="68" t="s">
        <v>164</v>
      </c>
      <c r="F1437" s="70" t="s">
        <v>72</v>
      </c>
      <c r="G1437" t="s">
        <v>305</v>
      </c>
      <c r="H1437" t="s">
        <v>307</v>
      </c>
      <c r="I1437" cm="1">
        <f t="array" ref="I1437">_xlfn.XLOOKUP(1,('Clean Data'!$A$1:$A$1893='Core data'!A1437)*('Clean Data'!$D$1:$D$1893='Core data'!D1437),'Clean Data'!$E$1:$E$1893,,0)</f>
        <v>1</v>
      </c>
    </row>
    <row r="1438" spans="1:9" hidden="1">
      <c r="A1438">
        <v>4</v>
      </c>
      <c r="B1438" t="s">
        <v>444</v>
      </c>
      <c r="C1438" t="s">
        <v>72</v>
      </c>
      <c r="D1438" t="s">
        <v>73</v>
      </c>
      <c r="E1438" s="69" t="s">
        <v>163</v>
      </c>
      <c r="F1438" s="71" t="s">
        <v>72</v>
      </c>
      <c r="G1438" t="s">
        <v>304</v>
      </c>
      <c r="H1438" t="s">
        <v>306</v>
      </c>
      <c r="I1438" cm="1">
        <f t="array" ref="I1438">_xlfn.XLOOKUP(1,('Clean Data'!$A$1:$A$1893='Core data'!A1438)*('Clean Data'!$D$1:$D$1893='Core data'!D1438),'Clean Data'!$E$1:$E$1893,,0)</f>
        <v>1</v>
      </c>
    </row>
    <row r="1439" spans="1:9" hidden="1">
      <c r="A1439">
        <v>5</v>
      </c>
      <c r="B1439" t="s">
        <v>169</v>
      </c>
      <c r="C1439" t="s">
        <v>72</v>
      </c>
      <c r="D1439" t="s">
        <v>73</v>
      </c>
      <c r="E1439" s="73" t="s">
        <v>162</v>
      </c>
      <c r="F1439" t="s">
        <v>72</v>
      </c>
      <c r="G1439" t="s">
        <v>72</v>
      </c>
      <c r="H1439" t="s">
        <v>73</v>
      </c>
      <c r="I1439" cm="1">
        <f t="array" ref="I1439">_xlfn.XLOOKUP(1,('Clean Data'!$A$1:$A$1893='Core data'!A1439)*('Clean Data'!$D$1:$D$1893='Core data'!D1439),'Clean Data'!$E$1:$E$1893,,0)</f>
        <v>1</v>
      </c>
    </row>
    <row r="1440" spans="1:9" hidden="1">
      <c r="A1440">
        <v>5</v>
      </c>
      <c r="B1440" t="s">
        <v>169</v>
      </c>
      <c r="C1440" t="s">
        <v>72</v>
      </c>
      <c r="D1440" t="s">
        <v>73</v>
      </c>
      <c r="E1440" s="68" t="s">
        <v>164</v>
      </c>
      <c r="F1440" s="70" t="s">
        <v>72</v>
      </c>
      <c r="G1440" t="s">
        <v>305</v>
      </c>
      <c r="H1440" t="s">
        <v>307</v>
      </c>
      <c r="I1440" cm="1">
        <f t="array" ref="I1440">_xlfn.XLOOKUP(1,('Clean Data'!$A$1:$A$1893='Core data'!A1440)*('Clean Data'!$D$1:$D$1893='Core data'!D1440),'Clean Data'!$E$1:$E$1893,,0)</f>
        <v>1</v>
      </c>
    </row>
    <row r="1441" spans="1:9" hidden="1">
      <c r="A1441">
        <v>5</v>
      </c>
      <c r="B1441" t="s">
        <v>169</v>
      </c>
      <c r="C1441" t="s">
        <v>72</v>
      </c>
      <c r="D1441" t="s">
        <v>73</v>
      </c>
      <c r="E1441" s="69" t="s">
        <v>163</v>
      </c>
      <c r="F1441" s="71" t="s">
        <v>72</v>
      </c>
      <c r="G1441" t="s">
        <v>304</v>
      </c>
      <c r="H1441" t="s">
        <v>306</v>
      </c>
      <c r="I1441" cm="1">
        <f t="array" ref="I1441">_xlfn.XLOOKUP(1,('Clean Data'!$A$1:$A$1893='Core data'!A1441)*('Clean Data'!$D$1:$D$1893='Core data'!D1441),'Clean Data'!$E$1:$E$1893,,0)</f>
        <v>1</v>
      </c>
    </row>
    <row r="1442" spans="1:9" hidden="1">
      <c r="A1442">
        <v>6</v>
      </c>
      <c r="B1442" t="s">
        <v>170</v>
      </c>
      <c r="C1442" t="s">
        <v>72</v>
      </c>
      <c r="D1442" t="s">
        <v>73</v>
      </c>
      <c r="E1442" s="73" t="s">
        <v>162</v>
      </c>
      <c r="F1442" t="s">
        <v>72</v>
      </c>
      <c r="G1442" t="s">
        <v>72</v>
      </c>
      <c r="H1442" t="s">
        <v>73</v>
      </c>
      <c r="I1442" cm="1">
        <f t="array" ref="I1442">_xlfn.XLOOKUP(1,('Clean Data'!$A$1:$A$1893='Core data'!A1442)*('Clean Data'!$D$1:$D$1893='Core data'!D1442),'Clean Data'!$E$1:$E$1893,,0)</f>
        <v>1</v>
      </c>
    </row>
    <row r="1443" spans="1:9" hidden="1">
      <c r="A1443">
        <v>6</v>
      </c>
      <c r="B1443" t="s">
        <v>170</v>
      </c>
      <c r="C1443" t="s">
        <v>72</v>
      </c>
      <c r="D1443" t="s">
        <v>73</v>
      </c>
      <c r="E1443" s="68" t="s">
        <v>164</v>
      </c>
      <c r="F1443" s="70" t="s">
        <v>72</v>
      </c>
      <c r="G1443" t="s">
        <v>305</v>
      </c>
      <c r="H1443" t="s">
        <v>307</v>
      </c>
      <c r="I1443" cm="1">
        <f t="array" ref="I1443">_xlfn.XLOOKUP(1,('Clean Data'!$A$1:$A$1893='Core data'!A1443)*('Clean Data'!$D$1:$D$1893='Core data'!D1443),'Clean Data'!$E$1:$E$1893,,0)</f>
        <v>1</v>
      </c>
    </row>
    <row r="1444" spans="1:9" hidden="1">
      <c r="A1444">
        <v>6</v>
      </c>
      <c r="B1444" t="s">
        <v>170</v>
      </c>
      <c r="C1444" t="s">
        <v>72</v>
      </c>
      <c r="D1444" t="s">
        <v>73</v>
      </c>
      <c r="E1444" s="69" t="s">
        <v>163</v>
      </c>
      <c r="F1444" s="71" t="s">
        <v>72</v>
      </c>
      <c r="G1444" t="s">
        <v>304</v>
      </c>
      <c r="H1444" t="s">
        <v>306</v>
      </c>
      <c r="I1444" cm="1">
        <f t="array" ref="I1444">_xlfn.XLOOKUP(1,('Clean Data'!$A$1:$A$1893='Core data'!A1444)*('Clean Data'!$D$1:$D$1893='Core data'!D1444),'Clean Data'!$E$1:$E$1893,,0)</f>
        <v>1</v>
      </c>
    </row>
    <row r="1445" spans="1:9" hidden="1">
      <c r="A1445">
        <v>7</v>
      </c>
      <c r="B1445" t="s">
        <v>171</v>
      </c>
      <c r="C1445" t="s">
        <v>72</v>
      </c>
      <c r="D1445" t="s">
        <v>73</v>
      </c>
      <c r="E1445" s="73" t="s">
        <v>162</v>
      </c>
      <c r="F1445" t="s">
        <v>72</v>
      </c>
      <c r="G1445" t="s">
        <v>72</v>
      </c>
      <c r="H1445" t="s">
        <v>73</v>
      </c>
      <c r="I1445" cm="1">
        <f t="array" ref="I1445">_xlfn.XLOOKUP(1,('Clean Data'!$A$1:$A$1893='Core data'!A1445)*('Clean Data'!$D$1:$D$1893='Core data'!D1445),'Clean Data'!$E$1:$E$1893,,0)</f>
        <v>1</v>
      </c>
    </row>
    <row r="1446" spans="1:9" hidden="1">
      <c r="A1446">
        <v>7</v>
      </c>
      <c r="B1446" t="s">
        <v>171</v>
      </c>
      <c r="C1446" t="s">
        <v>72</v>
      </c>
      <c r="D1446" t="s">
        <v>73</v>
      </c>
      <c r="E1446" s="68" t="s">
        <v>164</v>
      </c>
      <c r="F1446" s="70" t="s">
        <v>72</v>
      </c>
      <c r="G1446" t="s">
        <v>305</v>
      </c>
      <c r="H1446" t="s">
        <v>307</v>
      </c>
      <c r="I1446" cm="1">
        <f t="array" ref="I1446">_xlfn.XLOOKUP(1,('Clean Data'!$A$1:$A$1893='Core data'!A1446)*('Clean Data'!$D$1:$D$1893='Core data'!D1446),'Clean Data'!$E$1:$E$1893,,0)</f>
        <v>1</v>
      </c>
    </row>
    <row r="1447" spans="1:9" hidden="1">
      <c r="A1447">
        <v>7</v>
      </c>
      <c r="B1447" t="s">
        <v>171</v>
      </c>
      <c r="C1447" t="s">
        <v>72</v>
      </c>
      <c r="D1447" t="s">
        <v>73</v>
      </c>
      <c r="E1447" s="69" t="s">
        <v>163</v>
      </c>
      <c r="F1447" s="71" t="s">
        <v>72</v>
      </c>
      <c r="G1447" t="s">
        <v>304</v>
      </c>
      <c r="H1447" t="s">
        <v>306</v>
      </c>
      <c r="I1447" cm="1">
        <f t="array" ref="I1447">_xlfn.XLOOKUP(1,('Clean Data'!$A$1:$A$1893='Core data'!A1447)*('Clean Data'!$D$1:$D$1893='Core data'!D1447),'Clean Data'!$E$1:$E$1893,,0)</f>
        <v>1</v>
      </c>
    </row>
    <row r="1448" spans="1:9" hidden="1">
      <c r="A1448">
        <v>8</v>
      </c>
      <c r="B1448" t="s">
        <v>172</v>
      </c>
      <c r="C1448" t="s">
        <v>72</v>
      </c>
      <c r="D1448" t="s">
        <v>73</v>
      </c>
      <c r="E1448" s="73" t="s">
        <v>162</v>
      </c>
      <c r="F1448" t="s">
        <v>72</v>
      </c>
      <c r="G1448" t="s">
        <v>72</v>
      </c>
      <c r="H1448" t="s">
        <v>73</v>
      </c>
      <c r="I1448" cm="1">
        <f t="array" ref="I1448">_xlfn.XLOOKUP(1,('Clean Data'!$A$1:$A$1893='Core data'!A1448)*('Clean Data'!$D$1:$D$1893='Core data'!D1448),'Clean Data'!$E$1:$E$1893,,0)</f>
        <v>1</v>
      </c>
    </row>
    <row r="1449" spans="1:9" hidden="1">
      <c r="A1449">
        <v>8</v>
      </c>
      <c r="B1449" t="s">
        <v>172</v>
      </c>
      <c r="C1449" t="s">
        <v>72</v>
      </c>
      <c r="D1449" t="s">
        <v>73</v>
      </c>
      <c r="E1449" s="68" t="s">
        <v>164</v>
      </c>
      <c r="F1449" s="70" t="s">
        <v>72</v>
      </c>
      <c r="G1449" t="s">
        <v>305</v>
      </c>
      <c r="H1449" t="s">
        <v>307</v>
      </c>
      <c r="I1449" cm="1">
        <f t="array" ref="I1449">_xlfn.XLOOKUP(1,('Clean Data'!$A$1:$A$1893='Core data'!A1449)*('Clean Data'!$D$1:$D$1893='Core data'!D1449),'Clean Data'!$E$1:$E$1893,,0)</f>
        <v>1</v>
      </c>
    </row>
    <row r="1450" spans="1:9" hidden="1">
      <c r="A1450">
        <v>8</v>
      </c>
      <c r="B1450" t="s">
        <v>172</v>
      </c>
      <c r="C1450" t="s">
        <v>72</v>
      </c>
      <c r="D1450" t="s">
        <v>73</v>
      </c>
      <c r="E1450" s="69" t="s">
        <v>163</v>
      </c>
      <c r="F1450" s="71" t="s">
        <v>72</v>
      </c>
      <c r="G1450" t="s">
        <v>304</v>
      </c>
      <c r="H1450" t="s">
        <v>306</v>
      </c>
      <c r="I1450" cm="1">
        <f t="array" ref="I1450">_xlfn.XLOOKUP(1,('Clean Data'!$A$1:$A$1893='Core data'!A1450)*('Clean Data'!$D$1:$D$1893='Core data'!D1450),'Clean Data'!$E$1:$E$1893,,0)</f>
        <v>1</v>
      </c>
    </row>
    <row r="1451" spans="1:9" hidden="1">
      <c r="A1451">
        <v>9</v>
      </c>
      <c r="B1451" t="s">
        <v>173</v>
      </c>
      <c r="C1451" t="s">
        <v>72</v>
      </c>
      <c r="D1451" t="s">
        <v>73</v>
      </c>
      <c r="E1451" s="73" t="s">
        <v>162</v>
      </c>
      <c r="F1451" t="s">
        <v>72</v>
      </c>
      <c r="G1451" t="s">
        <v>72</v>
      </c>
      <c r="H1451" t="s">
        <v>73</v>
      </c>
      <c r="I1451" cm="1">
        <f t="array" ref="I1451">_xlfn.XLOOKUP(1,('Clean Data'!$A$1:$A$1893='Core data'!A1451)*('Clean Data'!$D$1:$D$1893='Core data'!D1451),'Clean Data'!$E$1:$E$1893,,0)</f>
        <v>1</v>
      </c>
    </row>
    <row r="1452" spans="1:9" hidden="1">
      <c r="A1452">
        <v>9</v>
      </c>
      <c r="B1452" t="s">
        <v>173</v>
      </c>
      <c r="C1452" t="s">
        <v>72</v>
      </c>
      <c r="D1452" t="s">
        <v>73</v>
      </c>
      <c r="E1452" s="68" t="s">
        <v>164</v>
      </c>
      <c r="F1452" s="70" t="s">
        <v>72</v>
      </c>
      <c r="G1452" t="s">
        <v>305</v>
      </c>
      <c r="H1452" t="s">
        <v>307</v>
      </c>
      <c r="I1452" cm="1">
        <f t="array" ref="I1452">_xlfn.XLOOKUP(1,('Clean Data'!$A$1:$A$1893='Core data'!A1452)*('Clean Data'!$D$1:$D$1893='Core data'!D1452),'Clean Data'!$E$1:$E$1893,,0)</f>
        <v>1</v>
      </c>
    </row>
    <row r="1453" spans="1:9" hidden="1">
      <c r="A1453">
        <v>9</v>
      </c>
      <c r="B1453" t="s">
        <v>173</v>
      </c>
      <c r="C1453" t="s">
        <v>72</v>
      </c>
      <c r="D1453" t="s">
        <v>73</v>
      </c>
      <c r="E1453" s="69" t="s">
        <v>163</v>
      </c>
      <c r="F1453" s="71" t="s">
        <v>72</v>
      </c>
      <c r="G1453" t="s">
        <v>304</v>
      </c>
      <c r="H1453" t="s">
        <v>306</v>
      </c>
      <c r="I1453" cm="1">
        <f t="array" ref="I1453">_xlfn.XLOOKUP(1,('Clean Data'!$A$1:$A$1893='Core data'!A1453)*('Clean Data'!$D$1:$D$1893='Core data'!D1453),'Clean Data'!$E$1:$E$1893,,0)</f>
        <v>1</v>
      </c>
    </row>
    <row r="1454" spans="1:9" hidden="1">
      <c r="A1454">
        <v>10</v>
      </c>
      <c r="B1454" t="s">
        <v>174</v>
      </c>
      <c r="C1454" t="s">
        <v>72</v>
      </c>
      <c r="D1454" t="s">
        <v>73</v>
      </c>
      <c r="E1454" s="73" t="s">
        <v>162</v>
      </c>
      <c r="F1454" t="s">
        <v>72</v>
      </c>
      <c r="G1454" t="s">
        <v>72</v>
      </c>
      <c r="H1454" t="s">
        <v>73</v>
      </c>
      <c r="I1454" cm="1">
        <f t="array" ref="I1454">_xlfn.XLOOKUP(1,('Clean Data'!$A$1:$A$1893='Core data'!A1454)*('Clean Data'!$D$1:$D$1893='Core data'!D1454),'Clean Data'!$E$1:$E$1893,,0)</f>
        <v>1</v>
      </c>
    </row>
    <row r="1455" spans="1:9" hidden="1">
      <c r="A1455">
        <v>10</v>
      </c>
      <c r="B1455" t="s">
        <v>174</v>
      </c>
      <c r="C1455" t="s">
        <v>72</v>
      </c>
      <c r="D1455" t="s">
        <v>73</v>
      </c>
      <c r="E1455" s="68" t="s">
        <v>164</v>
      </c>
      <c r="F1455" s="70" t="s">
        <v>72</v>
      </c>
      <c r="G1455" t="s">
        <v>305</v>
      </c>
      <c r="H1455" t="s">
        <v>307</v>
      </c>
      <c r="I1455" cm="1">
        <f t="array" ref="I1455">_xlfn.XLOOKUP(1,('Clean Data'!$A$1:$A$1893='Core data'!A1455)*('Clean Data'!$D$1:$D$1893='Core data'!D1455),'Clean Data'!$E$1:$E$1893,,0)</f>
        <v>1</v>
      </c>
    </row>
    <row r="1456" spans="1:9" hidden="1">
      <c r="A1456">
        <v>10</v>
      </c>
      <c r="B1456" t="s">
        <v>174</v>
      </c>
      <c r="C1456" t="s">
        <v>72</v>
      </c>
      <c r="D1456" t="s">
        <v>73</v>
      </c>
      <c r="E1456" s="69" t="s">
        <v>163</v>
      </c>
      <c r="F1456" s="71" t="s">
        <v>72</v>
      </c>
      <c r="G1456" t="s">
        <v>304</v>
      </c>
      <c r="H1456" t="s">
        <v>306</v>
      </c>
      <c r="I1456" cm="1">
        <f t="array" ref="I1456">_xlfn.XLOOKUP(1,('Clean Data'!$A$1:$A$1893='Core data'!A1456)*('Clean Data'!$D$1:$D$1893='Core data'!D1456),'Clean Data'!$E$1:$E$1893,,0)</f>
        <v>1</v>
      </c>
    </row>
    <row r="1457" spans="1:9" hidden="1">
      <c r="A1457">
        <v>11</v>
      </c>
      <c r="B1457" t="s">
        <v>175</v>
      </c>
      <c r="C1457" t="s">
        <v>72</v>
      </c>
      <c r="D1457" t="s">
        <v>73</v>
      </c>
      <c r="E1457" s="73" t="s">
        <v>162</v>
      </c>
      <c r="F1457" t="s">
        <v>72</v>
      </c>
      <c r="G1457" t="s">
        <v>72</v>
      </c>
      <c r="H1457" t="s">
        <v>73</v>
      </c>
      <c r="I1457" cm="1">
        <f t="array" ref="I1457">_xlfn.XLOOKUP(1,('Clean Data'!$A$1:$A$1893='Core data'!A1457)*('Clean Data'!$D$1:$D$1893='Core data'!D1457),'Clean Data'!$E$1:$E$1893,,0)</f>
        <v>1</v>
      </c>
    </row>
    <row r="1458" spans="1:9" hidden="1">
      <c r="A1458">
        <v>11</v>
      </c>
      <c r="B1458" t="s">
        <v>175</v>
      </c>
      <c r="C1458" t="s">
        <v>72</v>
      </c>
      <c r="D1458" t="s">
        <v>73</v>
      </c>
      <c r="E1458" s="68" t="s">
        <v>164</v>
      </c>
      <c r="F1458" s="70" t="s">
        <v>72</v>
      </c>
      <c r="G1458" t="s">
        <v>305</v>
      </c>
      <c r="H1458" t="s">
        <v>307</v>
      </c>
      <c r="I1458" cm="1">
        <f t="array" ref="I1458">_xlfn.XLOOKUP(1,('Clean Data'!$A$1:$A$1893='Core data'!A1458)*('Clean Data'!$D$1:$D$1893='Core data'!D1458),'Clean Data'!$E$1:$E$1893,,0)</f>
        <v>1</v>
      </c>
    </row>
    <row r="1459" spans="1:9" hidden="1">
      <c r="A1459">
        <v>11</v>
      </c>
      <c r="B1459" t="s">
        <v>175</v>
      </c>
      <c r="C1459" t="s">
        <v>72</v>
      </c>
      <c r="D1459" t="s">
        <v>73</v>
      </c>
      <c r="E1459" s="69" t="s">
        <v>163</v>
      </c>
      <c r="F1459" s="71" t="s">
        <v>72</v>
      </c>
      <c r="G1459" t="s">
        <v>304</v>
      </c>
      <c r="H1459" t="s">
        <v>306</v>
      </c>
      <c r="I1459" cm="1">
        <f t="array" ref="I1459">_xlfn.XLOOKUP(1,('Clean Data'!$A$1:$A$1893='Core data'!A1459)*('Clean Data'!$D$1:$D$1893='Core data'!D1459),'Clean Data'!$E$1:$E$1893,,0)</f>
        <v>1</v>
      </c>
    </row>
    <row r="1460" spans="1:9" hidden="1">
      <c r="A1460">
        <v>12</v>
      </c>
      <c r="B1460" t="s">
        <v>176</v>
      </c>
      <c r="C1460" t="s">
        <v>72</v>
      </c>
      <c r="D1460" t="s">
        <v>73</v>
      </c>
      <c r="E1460" s="73" t="s">
        <v>162</v>
      </c>
      <c r="F1460" t="s">
        <v>72</v>
      </c>
      <c r="G1460" t="s">
        <v>72</v>
      </c>
      <c r="H1460" t="s">
        <v>73</v>
      </c>
      <c r="I1460" cm="1">
        <f t="array" ref="I1460">_xlfn.XLOOKUP(1,('Clean Data'!$A$1:$A$1893='Core data'!A1460)*('Clean Data'!$D$1:$D$1893='Core data'!D1460),'Clean Data'!$E$1:$E$1893,,0)</f>
        <v>0</v>
      </c>
    </row>
    <row r="1461" spans="1:9" hidden="1">
      <c r="A1461">
        <v>12</v>
      </c>
      <c r="B1461" t="s">
        <v>176</v>
      </c>
      <c r="C1461" t="s">
        <v>72</v>
      </c>
      <c r="D1461" t="s">
        <v>73</v>
      </c>
      <c r="E1461" s="68" t="s">
        <v>164</v>
      </c>
      <c r="F1461" s="70" t="s">
        <v>72</v>
      </c>
      <c r="G1461" t="s">
        <v>305</v>
      </c>
      <c r="H1461" t="s">
        <v>307</v>
      </c>
      <c r="I1461" cm="1">
        <f t="array" ref="I1461">_xlfn.XLOOKUP(1,('Clean Data'!$A$1:$A$1893='Core data'!A1461)*('Clean Data'!$D$1:$D$1893='Core data'!D1461),'Clean Data'!$E$1:$E$1893,,0)</f>
        <v>0</v>
      </c>
    </row>
    <row r="1462" spans="1:9" hidden="1">
      <c r="A1462">
        <v>12</v>
      </c>
      <c r="B1462" t="s">
        <v>176</v>
      </c>
      <c r="C1462" t="s">
        <v>72</v>
      </c>
      <c r="D1462" t="s">
        <v>73</v>
      </c>
      <c r="E1462" s="69" t="s">
        <v>163</v>
      </c>
      <c r="F1462" s="71" t="s">
        <v>72</v>
      </c>
      <c r="G1462" t="s">
        <v>304</v>
      </c>
      <c r="H1462" t="s">
        <v>306</v>
      </c>
      <c r="I1462" cm="1">
        <f t="array" ref="I1462">_xlfn.XLOOKUP(1,('Clean Data'!$A$1:$A$1893='Core data'!A1462)*('Clean Data'!$D$1:$D$1893='Core data'!D1462),'Clean Data'!$E$1:$E$1893,,0)</f>
        <v>0</v>
      </c>
    </row>
    <row r="1463" spans="1:9" hidden="1">
      <c r="A1463">
        <v>13</v>
      </c>
      <c r="B1463" t="s">
        <v>177</v>
      </c>
      <c r="C1463" t="s">
        <v>72</v>
      </c>
      <c r="D1463" t="s">
        <v>73</v>
      </c>
      <c r="E1463" s="73" t="s">
        <v>162</v>
      </c>
      <c r="F1463" t="s">
        <v>72</v>
      </c>
      <c r="G1463" t="s">
        <v>72</v>
      </c>
      <c r="H1463" t="s">
        <v>73</v>
      </c>
      <c r="I1463" cm="1">
        <f t="array" ref="I1463">_xlfn.XLOOKUP(1,('Clean Data'!$A$1:$A$1893='Core data'!A1463)*('Clean Data'!$D$1:$D$1893='Core data'!D1463),'Clean Data'!$E$1:$E$1893,,0)</f>
        <v>1</v>
      </c>
    </row>
    <row r="1464" spans="1:9" hidden="1">
      <c r="A1464">
        <v>13</v>
      </c>
      <c r="B1464" t="s">
        <v>177</v>
      </c>
      <c r="C1464" t="s">
        <v>72</v>
      </c>
      <c r="D1464" t="s">
        <v>73</v>
      </c>
      <c r="E1464" s="68" t="s">
        <v>164</v>
      </c>
      <c r="F1464" s="70" t="s">
        <v>72</v>
      </c>
      <c r="G1464" t="s">
        <v>305</v>
      </c>
      <c r="H1464" t="s">
        <v>307</v>
      </c>
      <c r="I1464" cm="1">
        <f t="array" ref="I1464">_xlfn.XLOOKUP(1,('Clean Data'!$A$1:$A$1893='Core data'!A1464)*('Clean Data'!$D$1:$D$1893='Core data'!D1464),'Clean Data'!$E$1:$E$1893,,0)</f>
        <v>1</v>
      </c>
    </row>
    <row r="1465" spans="1:9" hidden="1">
      <c r="A1465">
        <v>13</v>
      </c>
      <c r="B1465" t="s">
        <v>177</v>
      </c>
      <c r="C1465" t="s">
        <v>72</v>
      </c>
      <c r="D1465" t="s">
        <v>73</v>
      </c>
      <c r="E1465" s="69" t="s">
        <v>163</v>
      </c>
      <c r="F1465" s="71" t="s">
        <v>72</v>
      </c>
      <c r="G1465" t="s">
        <v>304</v>
      </c>
      <c r="H1465" t="s">
        <v>306</v>
      </c>
      <c r="I1465" cm="1">
        <f t="array" ref="I1465">_xlfn.XLOOKUP(1,('Clean Data'!$A$1:$A$1893='Core data'!A1465)*('Clean Data'!$D$1:$D$1893='Core data'!D1465),'Clean Data'!$E$1:$E$1893,,0)</f>
        <v>1</v>
      </c>
    </row>
    <row r="1466" spans="1:9" hidden="1">
      <c r="A1466">
        <v>14</v>
      </c>
      <c r="B1466" t="s">
        <v>178</v>
      </c>
      <c r="C1466" t="s">
        <v>72</v>
      </c>
      <c r="D1466" t="s">
        <v>73</v>
      </c>
      <c r="E1466" s="73" t="s">
        <v>162</v>
      </c>
      <c r="F1466" t="s">
        <v>72</v>
      </c>
      <c r="G1466" t="s">
        <v>72</v>
      </c>
      <c r="H1466" t="s">
        <v>73</v>
      </c>
      <c r="I1466" cm="1">
        <f t="array" ref="I1466">_xlfn.XLOOKUP(1,('Clean Data'!$A$1:$A$1893='Core data'!A1466)*('Clean Data'!$D$1:$D$1893='Core data'!D1466),'Clean Data'!$E$1:$E$1893,,0)</f>
        <v>1</v>
      </c>
    </row>
    <row r="1467" spans="1:9" hidden="1">
      <c r="A1467">
        <v>14</v>
      </c>
      <c r="B1467" t="s">
        <v>178</v>
      </c>
      <c r="C1467" t="s">
        <v>72</v>
      </c>
      <c r="D1467" t="s">
        <v>73</v>
      </c>
      <c r="E1467" s="68" t="s">
        <v>164</v>
      </c>
      <c r="F1467" s="70" t="s">
        <v>72</v>
      </c>
      <c r="G1467" t="s">
        <v>305</v>
      </c>
      <c r="H1467" t="s">
        <v>307</v>
      </c>
      <c r="I1467" cm="1">
        <f t="array" ref="I1467">_xlfn.XLOOKUP(1,('Clean Data'!$A$1:$A$1893='Core data'!A1467)*('Clean Data'!$D$1:$D$1893='Core data'!D1467),'Clean Data'!$E$1:$E$1893,,0)</f>
        <v>1</v>
      </c>
    </row>
    <row r="1468" spans="1:9" hidden="1">
      <c r="A1468">
        <v>14</v>
      </c>
      <c r="B1468" t="s">
        <v>178</v>
      </c>
      <c r="C1468" t="s">
        <v>72</v>
      </c>
      <c r="D1468" t="s">
        <v>73</v>
      </c>
      <c r="E1468" s="69" t="s">
        <v>163</v>
      </c>
      <c r="F1468" s="71" t="s">
        <v>72</v>
      </c>
      <c r="G1468" t="s">
        <v>304</v>
      </c>
      <c r="H1468" t="s">
        <v>306</v>
      </c>
      <c r="I1468" cm="1">
        <f t="array" ref="I1468">_xlfn.XLOOKUP(1,('Clean Data'!$A$1:$A$1893='Core data'!A1468)*('Clean Data'!$D$1:$D$1893='Core data'!D1468),'Clean Data'!$E$1:$E$1893,,0)</f>
        <v>1</v>
      </c>
    </row>
    <row r="1469" spans="1:9" hidden="1">
      <c r="A1469">
        <v>15</v>
      </c>
      <c r="B1469" t="s">
        <v>179</v>
      </c>
      <c r="C1469" t="s">
        <v>72</v>
      </c>
      <c r="D1469" t="s">
        <v>73</v>
      </c>
      <c r="E1469" s="73" t="s">
        <v>162</v>
      </c>
      <c r="F1469" t="s">
        <v>72</v>
      </c>
      <c r="G1469" t="s">
        <v>72</v>
      </c>
      <c r="H1469" t="s">
        <v>73</v>
      </c>
      <c r="I1469" cm="1">
        <f t="array" ref="I1469">_xlfn.XLOOKUP(1,('Clean Data'!$A$1:$A$1893='Core data'!A1469)*('Clean Data'!$D$1:$D$1893='Core data'!D1469),'Clean Data'!$E$1:$E$1893,,0)</f>
        <v>1</v>
      </c>
    </row>
    <row r="1470" spans="1:9" hidden="1">
      <c r="A1470">
        <v>15</v>
      </c>
      <c r="B1470" t="s">
        <v>179</v>
      </c>
      <c r="C1470" t="s">
        <v>72</v>
      </c>
      <c r="D1470" t="s">
        <v>73</v>
      </c>
      <c r="E1470" s="68" t="s">
        <v>164</v>
      </c>
      <c r="F1470" s="70" t="s">
        <v>72</v>
      </c>
      <c r="G1470" t="s">
        <v>305</v>
      </c>
      <c r="H1470" t="s">
        <v>307</v>
      </c>
      <c r="I1470" cm="1">
        <f t="array" ref="I1470">_xlfn.XLOOKUP(1,('Clean Data'!$A$1:$A$1893='Core data'!A1470)*('Clean Data'!$D$1:$D$1893='Core data'!D1470),'Clean Data'!$E$1:$E$1893,,0)</f>
        <v>1</v>
      </c>
    </row>
    <row r="1471" spans="1:9" hidden="1">
      <c r="A1471">
        <v>15</v>
      </c>
      <c r="B1471" t="s">
        <v>179</v>
      </c>
      <c r="C1471" t="s">
        <v>72</v>
      </c>
      <c r="D1471" t="s">
        <v>73</v>
      </c>
      <c r="E1471" s="69" t="s">
        <v>163</v>
      </c>
      <c r="F1471" s="71" t="s">
        <v>72</v>
      </c>
      <c r="G1471" t="s">
        <v>304</v>
      </c>
      <c r="H1471" t="s">
        <v>306</v>
      </c>
      <c r="I1471" cm="1">
        <f t="array" ref="I1471">_xlfn.XLOOKUP(1,('Clean Data'!$A$1:$A$1893='Core data'!A1471)*('Clean Data'!$D$1:$D$1893='Core data'!D1471),'Clean Data'!$E$1:$E$1893,,0)</f>
        <v>1</v>
      </c>
    </row>
    <row r="1472" spans="1:9" hidden="1">
      <c r="A1472">
        <v>16</v>
      </c>
      <c r="B1472" t="s">
        <v>180</v>
      </c>
      <c r="C1472" t="s">
        <v>72</v>
      </c>
      <c r="D1472" t="s">
        <v>73</v>
      </c>
      <c r="E1472" s="73" t="s">
        <v>162</v>
      </c>
      <c r="F1472" t="s">
        <v>72</v>
      </c>
      <c r="G1472" t="s">
        <v>72</v>
      </c>
      <c r="H1472" t="s">
        <v>73</v>
      </c>
      <c r="I1472" cm="1">
        <f t="array" ref="I1472">_xlfn.XLOOKUP(1,('Clean Data'!$A$1:$A$1893='Core data'!A1472)*('Clean Data'!$D$1:$D$1893='Core data'!D1472),'Clean Data'!$E$1:$E$1893,,0)</f>
        <v>1</v>
      </c>
    </row>
    <row r="1473" spans="1:9" hidden="1">
      <c r="A1473">
        <v>16</v>
      </c>
      <c r="B1473" t="s">
        <v>180</v>
      </c>
      <c r="C1473" t="s">
        <v>72</v>
      </c>
      <c r="D1473" t="s">
        <v>73</v>
      </c>
      <c r="E1473" s="68" t="s">
        <v>164</v>
      </c>
      <c r="F1473" s="70" t="s">
        <v>72</v>
      </c>
      <c r="G1473" t="s">
        <v>305</v>
      </c>
      <c r="H1473" t="s">
        <v>307</v>
      </c>
      <c r="I1473" cm="1">
        <f t="array" ref="I1473">_xlfn.XLOOKUP(1,('Clean Data'!$A$1:$A$1893='Core data'!A1473)*('Clean Data'!$D$1:$D$1893='Core data'!D1473),'Clean Data'!$E$1:$E$1893,,0)</f>
        <v>1</v>
      </c>
    </row>
    <row r="1474" spans="1:9" hidden="1">
      <c r="A1474">
        <v>16</v>
      </c>
      <c r="B1474" t="s">
        <v>180</v>
      </c>
      <c r="C1474" t="s">
        <v>72</v>
      </c>
      <c r="D1474" t="s">
        <v>73</v>
      </c>
      <c r="E1474" s="69" t="s">
        <v>163</v>
      </c>
      <c r="F1474" s="71" t="s">
        <v>72</v>
      </c>
      <c r="G1474" t="s">
        <v>304</v>
      </c>
      <c r="H1474" t="s">
        <v>306</v>
      </c>
      <c r="I1474" cm="1">
        <f t="array" ref="I1474">_xlfn.XLOOKUP(1,('Clean Data'!$A$1:$A$1893='Core data'!A1474)*('Clean Data'!$D$1:$D$1893='Core data'!D1474),'Clean Data'!$E$1:$E$1893,,0)</f>
        <v>1</v>
      </c>
    </row>
    <row r="1475" spans="1:9" hidden="1">
      <c r="A1475">
        <v>1</v>
      </c>
      <c r="B1475" t="s">
        <v>166</v>
      </c>
      <c r="C1475" t="s">
        <v>133</v>
      </c>
      <c r="D1475" t="s">
        <v>76</v>
      </c>
      <c r="E1475" s="69" t="s">
        <v>163</v>
      </c>
      <c r="F1475" s="71" t="s">
        <v>133</v>
      </c>
      <c r="G1475" t="s">
        <v>394</v>
      </c>
      <c r="H1475" t="s">
        <v>308</v>
      </c>
      <c r="I1475" cm="1">
        <f t="array" ref="I1475">_xlfn.XLOOKUP(1,('Clean Data'!$A$1:$A$1893='Core data'!A1475)*('Clean Data'!$D$1:$D$1893='Core data'!D1475),'Clean Data'!$E$1:$E$1893,,0)</f>
        <v>0</v>
      </c>
    </row>
    <row r="1476" spans="1:9" hidden="1">
      <c r="A1476">
        <v>1</v>
      </c>
      <c r="B1476" t="s">
        <v>166</v>
      </c>
      <c r="C1476" t="s">
        <v>133</v>
      </c>
      <c r="D1476" t="s">
        <v>76</v>
      </c>
      <c r="E1476" s="68" t="s">
        <v>164</v>
      </c>
      <c r="F1476" s="70" t="s">
        <v>133</v>
      </c>
      <c r="G1476" t="s">
        <v>395</v>
      </c>
      <c r="H1476" t="s">
        <v>309</v>
      </c>
      <c r="I1476" cm="1">
        <f t="array" ref="I1476">_xlfn.XLOOKUP(1,('Clean Data'!$A$1:$A$1893='Core data'!A1476)*('Clean Data'!$D$1:$D$1893='Core data'!D1476),'Clean Data'!$E$1:$E$1893,,0)</f>
        <v>0</v>
      </c>
    </row>
    <row r="1477" spans="1:9" hidden="1">
      <c r="A1477">
        <v>1</v>
      </c>
      <c r="B1477" t="s">
        <v>166</v>
      </c>
      <c r="C1477" t="s">
        <v>133</v>
      </c>
      <c r="D1477" t="s">
        <v>76</v>
      </c>
      <c r="E1477" s="73" t="s">
        <v>162</v>
      </c>
      <c r="F1477" t="s">
        <v>133</v>
      </c>
      <c r="G1477" t="s">
        <v>133</v>
      </c>
      <c r="H1477" t="s">
        <v>76</v>
      </c>
      <c r="I1477" cm="1">
        <f t="array" ref="I1477">_xlfn.XLOOKUP(1,('Clean Data'!$A$1:$A$1893='Core data'!A1477)*('Clean Data'!$D$1:$D$1893='Core data'!D1477),'Clean Data'!$E$1:$E$1893,,0)</f>
        <v>0</v>
      </c>
    </row>
    <row r="1478" spans="1:9" hidden="1">
      <c r="A1478">
        <v>2</v>
      </c>
      <c r="B1478" t="s">
        <v>167</v>
      </c>
      <c r="C1478" t="s">
        <v>133</v>
      </c>
      <c r="D1478" t="s">
        <v>76</v>
      </c>
      <c r="E1478" s="69" t="s">
        <v>163</v>
      </c>
      <c r="F1478" s="71" t="s">
        <v>133</v>
      </c>
      <c r="G1478" t="s">
        <v>394</v>
      </c>
      <c r="H1478" t="s">
        <v>308</v>
      </c>
      <c r="I1478" cm="1">
        <f t="array" ref="I1478">_xlfn.XLOOKUP(1,('Clean Data'!$A$1:$A$1893='Core data'!A1478)*('Clean Data'!$D$1:$D$1893='Core data'!D1478),'Clean Data'!$E$1:$E$1893,,0)</f>
        <v>1</v>
      </c>
    </row>
    <row r="1479" spans="1:9" hidden="1">
      <c r="A1479">
        <v>2</v>
      </c>
      <c r="B1479" t="s">
        <v>167</v>
      </c>
      <c r="C1479" t="s">
        <v>133</v>
      </c>
      <c r="D1479" t="s">
        <v>76</v>
      </c>
      <c r="E1479" s="68" t="s">
        <v>164</v>
      </c>
      <c r="F1479" s="70" t="s">
        <v>133</v>
      </c>
      <c r="G1479" t="s">
        <v>395</v>
      </c>
      <c r="H1479" t="s">
        <v>309</v>
      </c>
      <c r="I1479" cm="1">
        <f t="array" ref="I1479">_xlfn.XLOOKUP(1,('Clean Data'!$A$1:$A$1893='Core data'!A1479)*('Clean Data'!$D$1:$D$1893='Core data'!D1479),'Clean Data'!$E$1:$E$1893,,0)</f>
        <v>1</v>
      </c>
    </row>
    <row r="1480" spans="1:9" hidden="1">
      <c r="A1480">
        <v>2</v>
      </c>
      <c r="B1480" t="s">
        <v>167</v>
      </c>
      <c r="C1480" t="s">
        <v>133</v>
      </c>
      <c r="D1480" t="s">
        <v>76</v>
      </c>
      <c r="E1480" s="73" t="s">
        <v>162</v>
      </c>
      <c r="F1480" t="s">
        <v>133</v>
      </c>
      <c r="G1480" t="s">
        <v>133</v>
      </c>
      <c r="H1480" t="s">
        <v>76</v>
      </c>
      <c r="I1480" cm="1">
        <f t="array" ref="I1480">_xlfn.XLOOKUP(1,('Clean Data'!$A$1:$A$1893='Core data'!A1480)*('Clean Data'!$D$1:$D$1893='Core data'!D1480),'Clean Data'!$E$1:$E$1893,,0)</f>
        <v>1</v>
      </c>
    </row>
    <row r="1481" spans="1:9" hidden="1">
      <c r="A1481">
        <v>4</v>
      </c>
      <c r="B1481" t="s">
        <v>444</v>
      </c>
      <c r="C1481" t="s">
        <v>133</v>
      </c>
      <c r="D1481" t="s">
        <v>76</v>
      </c>
      <c r="E1481" s="69" t="s">
        <v>163</v>
      </c>
      <c r="F1481" s="71" t="s">
        <v>133</v>
      </c>
      <c r="G1481" t="s">
        <v>394</v>
      </c>
      <c r="H1481" t="s">
        <v>308</v>
      </c>
      <c r="I1481" cm="1">
        <f t="array" ref="I1481">_xlfn.XLOOKUP(1,('Clean Data'!$A$1:$A$1893='Core data'!A1481)*('Clean Data'!$D$1:$D$1893='Core data'!D1481),'Clean Data'!$E$1:$E$1893,,0)</f>
        <v>0</v>
      </c>
    </row>
    <row r="1482" spans="1:9" hidden="1">
      <c r="A1482">
        <v>4</v>
      </c>
      <c r="B1482" t="s">
        <v>444</v>
      </c>
      <c r="C1482" t="s">
        <v>133</v>
      </c>
      <c r="D1482" t="s">
        <v>76</v>
      </c>
      <c r="E1482" s="68" t="s">
        <v>164</v>
      </c>
      <c r="F1482" s="70" t="s">
        <v>133</v>
      </c>
      <c r="G1482" t="s">
        <v>395</v>
      </c>
      <c r="H1482" t="s">
        <v>309</v>
      </c>
      <c r="I1482" cm="1">
        <f t="array" ref="I1482">_xlfn.XLOOKUP(1,('Clean Data'!$A$1:$A$1893='Core data'!A1482)*('Clean Data'!$D$1:$D$1893='Core data'!D1482),'Clean Data'!$E$1:$E$1893,,0)</f>
        <v>0</v>
      </c>
    </row>
    <row r="1483" spans="1:9" hidden="1">
      <c r="A1483">
        <v>4</v>
      </c>
      <c r="B1483" t="s">
        <v>444</v>
      </c>
      <c r="C1483" t="s">
        <v>133</v>
      </c>
      <c r="D1483" t="s">
        <v>76</v>
      </c>
      <c r="E1483" s="73" t="s">
        <v>162</v>
      </c>
      <c r="F1483" t="s">
        <v>133</v>
      </c>
      <c r="G1483" t="s">
        <v>133</v>
      </c>
      <c r="H1483" t="s">
        <v>76</v>
      </c>
      <c r="I1483" cm="1">
        <f t="array" ref="I1483">_xlfn.XLOOKUP(1,('Clean Data'!$A$1:$A$1893='Core data'!A1483)*('Clean Data'!$D$1:$D$1893='Core data'!D1483),'Clean Data'!$E$1:$E$1893,,0)</f>
        <v>0</v>
      </c>
    </row>
    <row r="1484" spans="1:9" hidden="1">
      <c r="A1484">
        <v>5</v>
      </c>
      <c r="B1484" t="s">
        <v>169</v>
      </c>
      <c r="C1484" t="s">
        <v>133</v>
      </c>
      <c r="D1484" t="s">
        <v>76</v>
      </c>
      <c r="E1484" s="69" t="s">
        <v>163</v>
      </c>
      <c r="F1484" s="71" t="s">
        <v>133</v>
      </c>
      <c r="G1484" t="s">
        <v>394</v>
      </c>
      <c r="H1484" t="s">
        <v>308</v>
      </c>
      <c r="I1484" cm="1">
        <f t="array" ref="I1484">_xlfn.XLOOKUP(1,('Clean Data'!$A$1:$A$1893='Core data'!A1484)*('Clean Data'!$D$1:$D$1893='Core data'!D1484),'Clean Data'!$E$1:$E$1893,,0)</f>
        <v>0</v>
      </c>
    </row>
    <row r="1485" spans="1:9" hidden="1">
      <c r="A1485">
        <v>5</v>
      </c>
      <c r="B1485" t="s">
        <v>169</v>
      </c>
      <c r="C1485" t="s">
        <v>133</v>
      </c>
      <c r="D1485" t="s">
        <v>76</v>
      </c>
      <c r="E1485" s="68" t="s">
        <v>164</v>
      </c>
      <c r="F1485" s="70" t="s">
        <v>133</v>
      </c>
      <c r="G1485" t="s">
        <v>395</v>
      </c>
      <c r="H1485" t="s">
        <v>309</v>
      </c>
      <c r="I1485" cm="1">
        <f t="array" ref="I1485">_xlfn.XLOOKUP(1,('Clean Data'!$A$1:$A$1893='Core data'!A1485)*('Clean Data'!$D$1:$D$1893='Core data'!D1485),'Clean Data'!$E$1:$E$1893,,0)</f>
        <v>0</v>
      </c>
    </row>
    <row r="1486" spans="1:9" hidden="1">
      <c r="A1486">
        <v>5</v>
      </c>
      <c r="B1486" t="s">
        <v>169</v>
      </c>
      <c r="C1486" t="s">
        <v>133</v>
      </c>
      <c r="D1486" t="s">
        <v>76</v>
      </c>
      <c r="E1486" s="73" t="s">
        <v>162</v>
      </c>
      <c r="F1486" t="s">
        <v>133</v>
      </c>
      <c r="G1486" t="s">
        <v>133</v>
      </c>
      <c r="H1486" t="s">
        <v>76</v>
      </c>
      <c r="I1486" cm="1">
        <f t="array" ref="I1486">_xlfn.XLOOKUP(1,('Clean Data'!$A$1:$A$1893='Core data'!A1486)*('Clean Data'!$D$1:$D$1893='Core data'!D1486),'Clean Data'!$E$1:$E$1893,,0)</f>
        <v>0</v>
      </c>
    </row>
    <row r="1487" spans="1:9" hidden="1">
      <c r="A1487">
        <v>6</v>
      </c>
      <c r="B1487" t="s">
        <v>170</v>
      </c>
      <c r="C1487" t="s">
        <v>133</v>
      </c>
      <c r="D1487" t="s">
        <v>76</v>
      </c>
      <c r="E1487" s="69" t="s">
        <v>163</v>
      </c>
      <c r="F1487" s="71" t="s">
        <v>133</v>
      </c>
      <c r="G1487" t="s">
        <v>394</v>
      </c>
      <c r="H1487" t="s">
        <v>308</v>
      </c>
      <c r="I1487" cm="1">
        <f t="array" ref="I1487">_xlfn.XLOOKUP(1,('Clean Data'!$A$1:$A$1893='Core data'!A1487)*('Clean Data'!$D$1:$D$1893='Core data'!D1487),'Clean Data'!$E$1:$E$1893,,0)</f>
        <v>0</v>
      </c>
    </row>
    <row r="1488" spans="1:9" hidden="1">
      <c r="A1488">
        <v>6</v>
      </c>
      <c r="B1488" t="s">
        <v>170</v>
      </c>
      <c r="C1488" t="s">
        <v>133</v>
      </c>
      <c r="D1488" t="s">
        <v>76</v>
      </c>
      <c r="E1488" s="68" t="s">
        <v>164</v>
      </c>
      <c r="F1488" s="70" t="s">
        <v>133</v>
      </c>
      <c r="G1488" t="s">
        <v>395</v>
      </c>
      <c r="H1488" t="s">
        <v>309</v>
      </c>
      <c r="I1488" cm="1">
        <f t="array" ref="I1488">_xlfn.XLOOKUP(1,('Clean Data'!$A$1:$A$1893='Core data'!A1488)*('Clean Data'!$D$1:$D$1893='Core data'!D1488),'Clean Data'!$E$1:$E$1893,,0)</f>
        <v>0</v>
      </c>
    </row>
    <row r="1489" spans="1:9" hidden="1">
      <c r="A1489">
        <v>6</v>
      </c>
      <c r="B1489" t="s">
        <v>170</v>
      </c>
      <c r="C1489" t="s">
        <v>133</v>
      </c>
      <c r="D1489" t="s">
        <v>76</v>
      </c>
      <c r="E1489" s="73" t="s">
        <v>162</v>
      </c>
      <c r="F1489" t="s">
        <v>133</v>
      </c>
      <c r="G1489" t="s">
        <v>133</v>
      </c>
      <c r="H1489" t="s">
        <v>76</v>
      </c>
      <c r="I1489" cm="1">
        <f t="array" ref="I1489">_xlfn.XLOOKUP(1,('Clean Data'!$A$1:$A$1893='Core data'!A1489)*('Clean Data'!$D$1:$D$1893='Core data'!D1489),'Clean Data'!$E$1:$E$1893,,0)</f>
        <v>0</v>
      </c>
    </row>
    <row r="1490" spans="1:9" hidden="1">
      <c r="A1490">
        <v>7</v>
      </c>
      <c r="B1490" t="s">
        <v>171</v>
      </c>
      <c r="C1490" t="s">
        <v>133</v>
      </c>
      <c r="D1490" t="s">
        <v>76</v>
      </c>
      <c r="E1490" s="69" t="s">
        <v>163</v>
      </c>
      <c r="F1490" s="71" t="s">
        <v>133</v>
      </c>
      <c r="G1490" t="s">
        <v>394</v>
      </c>
      <c r="H1490" t="s">
        <v>308</v>
      </c>
      <c r="I1490" cm="1">
        <f t="array" ref="I1490">_xlfn.XLOOKUP(1,('Clean Data'!$A$1:$A$1893='Core data'!A1490)*('Clean Data'!$D$1:$D$1893='Core data'!D1490),'Clean Data'!$E$1:$E$1893,,0)</f>
        <v>1</v>
      </c>
    </row>
    <row r="1491" spans="1:9" hidden="1">
      <c r="A1491">
        <v>7</v>
      </c>
      <c r="B1491" t="s">
        <v>171</v>
      </c>
      <c r="C1491" t="s">
        <v>133</v>
      </c>
      <c r="D1491" t="s">
        <v>76</v>
      </c>
      <c r="E1491" s="68" t="s">
        <v>164</v>
      </c>
      <c r="F1491" s="70" t="s">
        <v>133</v>
      </c>
      <c r="G1491" t="s">
        <v>395</v>
      </c>
      <c r="H1491" t="s">
        <v>309</v>
      </c>
      <c r="I1491" cm="1">
        <f t="array" ref="I1491">_xlfn.XLOOKUP(1,('Clean Data'!$A$1:$A$1893='Core data'!A1491)*('Clean Data'!$D$1:$D$1893='Core data'!D1491),'Clean Data'!$E$1:$E$1893,,0)</f>
        <v>1</v>
      </c>
    </row>
    <row r="1492" spans="1:9" hidden="1">
      <c r="A1492">
        <v>7</v>
      </c>
      <c r="B1492" t="s">
        <v>171</v>
      </c>
      <c r="C1492" t="s">
        <v>133</v>
      </c>
      <c r="D1492" t="s">
        <v>76</v>
      </c>
      <c r="E1492" s="73" t="s">
        <v>162</v>
      </c>
      <c r="F1492" t="s">
        <v>133</v>
      </c>
      <c r="G1492" t="s">
        <v>133</v>
      </c>
      <c r="H1492" t="s">
        <v>76</v>
      </c>
      <c r="I1492" cm="1">
        <f t="array" ref="I1492">_xlfn.XLOOKUP(1,('Clean Data'!$A$1:$A$1893='Core data'!A1492)*('Clean Data'!$D$1:$D$1893='Core data'!D1492),'Clean Data'!$E$1:$E$1893,,0)</f>
        <v>1</v>
      </c>
    </row>
    <row r="1493" spans="1:9" hidden="1">
      <c r="A1493">
        <v>8</v>
      </c>
      <c r="B1493" t="s">
        <v>172</v>
      </c>
      <c r="C1493" t="s">
        <v>133</v>
      </c>
      <c r="D1493" t="s">
        <v>76</v>
      </c>
      <c r="E1493" s="69" t="s">
        <v>163</v>
      </c>
      <c r="F1493" s="71" t="s">
        <v>133</v>
      </c>
      <c r="G1493" t="s">
        <v>394</v>
      </c>
      <c r="H1493" t="s">
        <v>308</v>
      </c>
      <c r="I1493" cm="1">
        <f t="array" ref="I1493">_xlfn.XLOOKUP(1,('Clean Data'!$A$1:$A$1893='Core data'!A1493)*('Clean Data'!$D$1:$D$1893='Core data'!D1493),'Clean Data'!$E$1:$E$1893,,0)</f>
        <v>1</v>
      </c>
    </row>
    <row r="1494" spans="1:9" hidden="1">
      <c r="A1494">
        <v>8</v>
      </c>
      <c r="B1494" t="s">
        <v>172</v>
      </c>
      <c r="C1494" t="s">
        <v>133</v>
      </c>
      <c r="D1494" t="s">
        <v>76</v>
      </c>
      <c r="E1494" s="68" t="s">
        <v>164</v>
      </c>
      <c r="F1494" s="70" t="s">
        <v>133</v>
      </c>
      <c r="G1494" t="s">
        <v>395</v>
      </c>
      <c r="H1494" t="s">
        <v>309</v>
      </c>
      <c r="I1494" cm="1">
        <f t="array" ref="I1494">_xlfn.XLOOKUP(1,('Clean Data'!$A$1:$A$1893='Core data'!A1494)*('Clean Data'!$D$1:$D$1893='Core data'!D1494),'Clean Data'!$E$1:$E$1893,,0)</f>
        <v>1</v>
      </c>
    </row>
    <row r="1495" spans="1:9" hidden="1">
      <c r="A1495">
        <v>8</v>
      </c>
      <c r="B1495" t="s">
        <v>172</v>
      </c>
      <c r="C1495" t="s">
        <v>133</v>
      </c>
      <c r="D1495" t="s">
        <v>76</v>
      </c>
      <c r="E1495" s="73" t="s">
        <v>162</v>
      </c>
      <c r="F1495" t="s">
        <v>133</v>
      </c>
      <c r="G1495" t="s">
        <v>133</v>
      </c>
      <c r="H1495" t="s">
        <v>76</v>
      </c>
      <c r="I1495" cm="1">
        <f t="array" ref="I1495">_xlfn.XLOOKUP(1,('Clean Data'!$A$1:$A$1893='Core data'!A1495)*('Clean Data'!$D$1:$D$1893='Core data'!D1495),'Clean Data'!$E$1:$E$1893,,0)</f>
        <v>1</v>
      </c>
    </row>
    <row r="1496" spans="1:9" hidden="1">
      <c r="A1496">
        <v>9</v>
      </c>
      <c r="B1496" t="s">
        <v>173</v>
      </c>
      <c r="C1496" t="s">
        <v>133</v>
      </c>
      <c r="D1496" t="s">
        <v>76</v>
      </c>
      <c r="E1496" s="69" t="s">
        <v>163</v>
      </c>
      <c r="F1496" s="71" t="s">
        <v>133</v>
      </c>
      <c r="G1496" t="s">
        <v>394</v>
      </c>
      <c r="H1496" t="s">
        <v>308</v>
      </c>
      <c r="I1496" cm="1">
        <f t="array" ref="I1496">_xlfn.XLOOKUP(1,('Clean Data'!$A$1:$A$1893='Core data'!A1496)*('Clean Data'!$D$1:$D$1893='Core data'!D1496),'Clean Data'!$E$1:$E$1893,,0)</f>
        <v>0</v>
      </c>
    </row>
    <row r="1497" spans="1:9" hidden="1">
      <c r="A1497">
        <v>9</v>
      </c>
      <c r="B1497" t="s">
        <v>173</v>
      </c>
      <c r="C1497" t="s">
        <v>133</v>
      </c>
      <c r="D1497" t="s">
        <v>76</v>
      </c>
      <c r="E1497" s="68" t="s">
        <v>164</v>
      </c>
      <c r="F1497" s="70" t="s">
        <v>133</v>
      </c>
      <c r="G1497" t="s">
        <v>395</v>
      </c>
      <c r="H1497" t="s">
        <v>309</v>
      </c>
      <c r="I1497" cm="1">
        <f t="array" ref="I1497">_xlfn.XLOOKUP(1,('Clean Data'!$A$1:$A$1893='Core data'!A1497)*('Clean Data'!$D$1:$D$1893='Core data'!D1497),'Clean Data'!$E$1:$E$1893,,0)</f>
        <v>0</v>
      </c>
    </row>
    <row r="1498" spans="1:9" hidden="1">
      <c r="A1498">
        <v>9</v>
      </c>
      <c r="B1498" t="s">
        <v>173</v>
      </c>
      <c r="C1498" t="s">
        <v>133</v>
      </c>
      <c r="D1498" t="s">
        <v>76</v>
      </c>
      <c r="E1498" s="73" t="s">
        <v>162</v>
      </c>
      <c r="F1498" t="s">
        <v>133</v>
      </c>
      <c r="G1498" t="s">
        <v>133</v>
      </c>
      <c r="H1498" t="s">
        <v>76</v>
      </c>
      <c r="I1498" cm="1">
        <f t="array" ref="I1498">_xlfn.XLOOKUP(1,('Clean Data'!$A$1:$A$1893='Core data'!A1498)*('Clean Data'!$D$1:$D$1893='Core data'!D1498),'Clean Data'!$E$1:$E$1893,,0)</f>
        <v>0</v>
      </c>
    </row>
    <row r="1499" spans="1:9" hidden="1">
      <c r="A1499">
        <v>10</v>
      </c>
      <c r="B1499" t="s">
        <v>174</v>
      </c>
      <c r="C1499" t="s">
        <v>133</v>
      </c>
      <c r="D1499" t="s">
        <v>76</v>
      </c>
      <c r="E1499" s="69" t="s">
        <v>163</v>
      </c>
      <c r="F1499" s="71" t="s">
        <v>133</v>
      </c>
      <c r="G1499" t="s">
        <v>394</v>
      </c>
      <c r="H1499" t="s">
        <v>308</v>
      </c>
      <c r="I1499" cm="1">
        <f t="array" ref="I1499">_xlfn.XLOOKUP(1,('Clean Data'!$A$1:$A$1893='Core data'!A1499)*('Clean Data'!$D$1:$D$1893='Core data'!D1499),'Clean Data'!$E$1:$E$1893,,0)</f>
        <v>0</v>
      </c>
    </row>
    <row r="1500" spans="1:9" hidden="1">
      <c r="A1500">
        <v>10</v>
      </c>
      <c r="B1500" t="s">
        <v>174</v>
      </c>
      <c r="C1500" t="s">
        <v>133</v>
      </c>
      <c r="D1500" t="s">
        <v>76</v>
      </c>
      <c r="E1500" s="68" t="s">
        <v>164</v>
      </c>
      <c r="F1500" s="70" t="s">
        <v>133</v>
      </c>
      <c r="G1500" t="s">
        <v>395</v>
      </c>
      <c r="H1500" t="s">
        <v>309</v>
      </c>
      <c r="I1500" cm="1">
        <f t="array" ref="I1500">_xlfn.XLOOKUP(1,('Clean Data'!$A$1:$A$1893='Core data'!A1500)*('Clean Data'!$D$1:$D$1893='Core data'!D1500),'Clean Data'!$E$1:$E$1893,,0)</f>
        <v>0</v>
      </c>
    </row>
    <row r="1501" spans="1:9" hidden="1">
      <c r="A1501">
        <v>10</v>
      </c>
      <c r="B1501" t="s">
        <v>174</v>
      </c>
      <c r="C1501" t="s">
        <v>133</v>
      </c>
      <c r="D1501" t="s">
        <v>76</v>
      </c>
      <c r="E1501" s="73" t="s">
        <v>162</v>
      </c>
      <c r="F1501" t="s">
        <v>133</v>
      </c>
      <c r="G1501" t="s">
        <v>133</v>
      </c>
      <c r="H1501" t="s">
        <v>76</v>
      </c>
      <c r="I1501" cm="1">
        <f t="array" ref="I1501">_xlfn.XLOOKUP(1,('Clean Data'!$A$1:$A$1893='Core data'!A1501)*('Clean Data'!$D$1:$D$1893='Core data'!D1501),'Clean Data'!$E$1:$E$1893,,0)</f>
        <v>0</v>
      </c>
    </row>
    <row r="1502" spans="1:9" hidden="1">
      <c r="A1502">
        <v>11</v>
      </c>
      <c r="B1502" t="s">
        <v>175</v>
      </c>
      <c r="C1502" t="s">
        <v>133</v>
      </c>
      <c r="D1502" t="s">
        <v>76</v>
      </c>
      <c r="E1502" s="69" t="s">
        <v>163</v>
      </c>
      <c r="F1502" s="71" t="s">
        <v>133</v>
      </c>
      <c r="G1502" t="s">
        <v>394</v>
      </c>
      <c r="H1502" t="s">
        <v>308</v>
      </c>
      <c r="I1502" cm="1">
        <f t="array" ref="I1502">_xlfn.XLOOKUP(1,('Clean Data'!$A$1:$A$1893='Core data'!A1502)*('Clean Data'!$D$1:$D$1893='Core data'!D1502),'Clean Data'!$E$1:$E$1893,,0)</f>
        <v>0</v>
      </c>
    </row>
    <row r="1503" spans="1:9" hidden="1">
      <c r="A1503">
        <v>11</v>
      </c>
      <c r="B1503" t="s">
        <v>175</v>
      </c>
      <c r="C1503" t="s">
        <v>133</v>
      </c>
      <c r="D1503" t="s">
        <v>76</v>
      </c>
      <c r="E1503" s="68" t="s">
        <v>164</v>
      </c>
      <c r="F1503" s="70" t="s">
        <v>133</v>
      </c>
      <c r="G1503" t="s">
        <v>395</v>
      </c>
      <c r="H1503" t="s">
        <v>309</v>
      </c>
      <c r="I1503" cm="1">
        <f t="array" ref="I1503">_xlfn.XLOOKUP(1,('Clean Data'!$A$1:$A$1893='Core data'!A1503)*('Clean Data'!$D$1:$D$1893='Core data'!D1503),'Clean Data'!$E$1:$E$1893,,0)</f>
        <v>0</v>
      </c>
    </row>
    <row r="1504" spans="1:9" hidden="1">
      <c r="A1504">
        <v>11</v>
      </c>
      <c r="B1504" t="s">
        <v>175</v>
      </c>
      <c r="C1504" t="s">
        <v>133</v>
      </c>
      <c r="D1504" t="s">
        <v>76</v>
      </c>
      <c r="E1504" s="73" t="s">
        <v>162</v>
      </c>
      <c r="F1504" t="s">
        <v>133</v>
      </c>
      <c r="G1504" t="s">
        <v>133</v>
      </c>
      <c r="H1504" t="s">
        <v>76</v>
      </c>
      <c r="I1504" cm="1">
        <f t="array" ref="I1504">_xlfn.XLOOKUP(1,('Clean Data'!$A$1:$A$1893='Core data'!A1504)*('Clean Data'!$D$1:$D$1893='Core data'!D1504),'Clean Data'!$E$1:$E$1893,,0)</f>
        <v>0</v>
      </c>
    </row>
    <row r="1505" spans="1:9" hidden="1">
      <c r="A1505">
        <v>12</v>
      </c>
      <c r="B1505" t="s">
        <v>176</v>
      </c>
      <c r="C1505" t="s">
        <v>133</v>
      </c>
      <c r="D1505" t="s">
        <v>76</v>
      </c>
      <c r="E1505" s="69" t="s">
        <v>163</v>
      </c>
      <c r="F1505" s="71" t="s">
        <v>133</v>
      </c>
      <c r="G1505" t="s">
        <v>394</v>
      </c>
      <c r="H1505" t="s">
        <v>308</v>
      </c>
      <c r="I1505" cm="1">
        <f t="array" ref="I1505">_xlfn.XLOOKUP(1,('Clean Data'!$A$1:$A$1893='Core data'!A1505)*('Clean Data'!$D$1:$D$1893='Core data'!D1505),'Clean Data'!$E$1:$E$1893,,0)</f>
        <v>0</v>
      </c>
    </row>
    <row r="1506" spans="1:9" hidden="1">
      <c r="A1506">
        <v>12</v>
      </c>
      <c r="B1506" t="s">
        <v>176</v>
      </c>
      <c r="C1506" t="s">
        <v>133</v>
      </c>
      <c r="D1506" t="s">
        <v>76</v>
      </c>
      <c r="E1506" s="68" t="s">
        <v>164</v>
      </c>
      <c r="F1506" s="70" t="s">
        <v>133</v>
      </c>
      <c r="G1506" t="s">
        <v>395</v>
      </c>
      <c r="H1506" t="s">
        <v>309</v>
      </c>
      <c r="I1506" cm="1">
        <f t="array" ref="I1506">_xlfn.XLOOKUP(1,('Clean Data'!$A$1:$A$1893='Core data'!A1506)*('Clean Data'!$D$1:$D$1893='Core data'!D1506),'Clean Data'!$E$1:$E$1893,,0)</f>
        <v>0</v>
      </c>
    </row>
    <row r="1507" spans="1:9" hidden="1">
      <c r="A1507">
        <v>12</v>
      </c>
      <c r="B1507" t="s">
        <v>176</v>
      </c>
      <c r="C1507" t="s">
        <v>133</v>
      </c>
      <c r="D1507" t="s">
        <v>76</v>
      </c>
      <c r="E1507" s="73" t="s">
        <v>162</v>
      </c>
      <c r="F1507" t="s">
        <v>133</v>
      </c>
      <c r="G1507" t="s">
        <v>133</v>
      </c>
      <c r="H1507" t="s">
        <v>76</v>
      </c>
      <c r="I1507" cm="1">
        <f t="array" ref="I1507">_xlfn.XLOOKUP(1,('Clean Data'!$A$1:$A$1893='Core data'!A1507)*('Clean Data'!$D$1:$D$1893='Core data'!D1507),'Clean Data'!$E$1:$E$1893,,0)</f>
        <v>0</v>
      </c>
    </row>
    <row r="1508" spans="1:9" hidden="1">
      <c r="A1508">
        <v>13</v>
      </c>
      <c r="B1508" t="s">
        <v>177</v>
      </c>
      <c r="C1508" t="s">
        <v>133</v>
      </c>
      <c r="D1508" t="s">
        <v>76</v>
      </c>
      <c r="E1508" s="69" t="s">
        <v>163</v>
      </c>
      <c r="F1508" s="71" t="s">
        <v>133</v>
      </c>
      <c r="G1508" t="s">
        <v>394</v>
      </c>
      <c r="H1508" t="s">
        <v>308</v>
      </c>
      <c r="I1508" cm="1">
        <f t="array" ref="I1508">_xlfn.XLOOKUP(1,('Clean Data'!$A$1:$A$1893='Core data'!A1508)*('Clean Data'!$D$1:$D$1893='Core data'!D1508),'Clean Data'!$E$1:$E$1893,,0)</f>
        <v>0</v>
      </c>
    </row>
    <row r="1509" spans="1:9" hidden="1">
      <c r="A1509">
        <v>13</v>
      </c>
      <c r="B1509" t="s">
        <v>177</v>
      </c>
      <c r="C1509" t="s">
        <v>133</v>
      </c>
      <c r="D1509" t="s">
        <v>76</v>
      </c>
      <c r="E1509" s="68" t="s">
        <v>164</v>
      </c>
      <c r="F1509" s="70" t="s">
        <v>133</v>
      </c>
      <c r="G1509" t="s">
        <v>395</v>
      </c>
      <c r="H1509" t="s">
        <v>309</v>
      </c>
      <c r="I1509" cm="1">
        <f t="array" ref="I1509">_xlfn.XLOOKUP(1,('Clean Data'!$A$1:$A$1893='Core data'!A1509)*('Clean Data'!$D$1:$D$1893='Core data'!D1509),'Clean Data'!$E$1:$E$1893,,0)</f>
        <v>0</v>
      </c>
    </row>
    <row r="1510" spans="1:9" hidden="1">
      <c r="A1510">
        <v>13</v>
      </c>
      <c r="B1510" t="s">
        <v>177</v>
      </c>
      <c r="C1510" t="s">
        <v>133</v>
      </c>
      <c r="D1510" t="s">
        <v>76</v>
      </c>
      <c r="E1510" s="73" t="s">
        <v>162</v>
      </c>
      <c r="F1510" t="s">
        <v>133</v>
      </c>
      <c r="G1510" t="s">
        <v>133</v>
      </c>
      <c r="H1510" t="s">
        <v>76</v>
      </c>
      <c r="I1510" cm="1">
        <f t="array" ref="I1510">_xlfn.XLOOKUP(1,('Clean Data'!$A$1:$A$1893='Core data'!A1510)*('Clean Data'!$D$1:$D$1893='Core data'!D1510),'Clean Data'!$E$1:$E$1893,,0)</f>
        <v>0</v>
      </c>
    </row>
    <row r="1511" spans="1:9" hidden="1">
      <c r="A1511">
        <v>14</v>
      </c>
      <c r="B1511" t="s">
        <v>178</v>
      </c>
      <c r="C1511" t="s">
        <v>133</v>
      </c>
      <c r="D1511" t="s">
        <v>76</v>
      </c>
      <c r="E1511" s="69" t="s">
        <v>163</v>
      </c>
      <c r="F1511" s="71" t="s">
        <v>133</v>
      </c>
      <c r="G1511" t="s">
        <v>394</v>
      </c>
      <c r="H1511" t="s">
        <v>308</v>
      </c>
      <c r="I1511" cm="1">
        <f t="array" ref="I1511">_xlfn.XLOOKUP(1,('Clean Data'!$A$1:$A$1893='Core data'!A1511)*('Clean Data'!$D$1:$D$1893='Core data'!D1511),'Clean Data'!$E$1:$E$1893,,0)</f>
        <v>0</v>
      </c>
    </row>
    <row r="1512" spans="1:9" hidden="1">
      <c r="A1512">
        <v>14</v>
      </c>
      <c r="B1512" t="s">
        <v>178</v>
      </c>
      <c r="C1512" t="s">
        <v>133</v>
      </c>
      <c r="D1512" t="s">
        <v>76</v>
      </c>
      <c r="E1512" s="68" t="s">
        <v>164</v>
      </c>
      <c r="F1512" s="70" t="s">
        <v>133</v>
      </c>
      <c r="G1512" t="s">
        <v>395</v>
      </c>
      <c r="H1512" t="s">
        <v>309</v>
      </c>
      <c r="I1512" cm="1">
        <f t="array" ref="I1512">_xlfn.XLOOKUP(1,('Clean Data'!$A$1:$A$1893='Core data'!A1512)*('Clean Data'!$D$1:$D$1893='Core data'!D1512),'Clean Data'!$E$1:$E$1893,,0)</f>
        <v>0</v>
      </c>
    </row>
    <row r="1513" spans="1:9" hidden="1">
      <c r="A1513">
        <v>14</v>
      </c>
      <c r="B1513" t="s">
        <v>178</v>
      </c>
      <c r="C1513" t="s">
        <v>133</v>
      </c>
      <c r="D1513" t="s">
        <v>76</v>
      </c>
      <c r="E1513" s="73" t="s">
        <v>162</v>
      </c>
      <c r="F1513" t="s">
        <v>133</v>
      </c>
      <c r="G1513" t="s">
        <v>133</v>
      </c>
      <c r="H1513" t="s">
        <v>76</v>
      </c>
      <c r="I1513" cm="1">
        <f t="array" ref="I1513">_xlfn.XLOOKUP(1,('Clean Data'!$A$1:$A$1893='Core data'!A1513)*('Clean Data'!$D$1:$D$1893='Core data'!D1513),'Clean Data'!$E$1:$E$1893,,0)</f>
        <v>0</v>
      </c>
    </row>
    <row r="1514" spans="1:9" hidden="1">
      <c r="A1514">
        <v>15</v>
      </c>
      <c r="B1514" t="s">
        <v>179</v>
      </c>
      <c r="C1514" t="s">
        <v>133</v>
      </c>
      <c r="D1514" t="s">
        <v>76</v>
      </c>
      <c r="E1514" s="69" t="s">
        <v>163</v>
      </c>
      <c r="F1514" s="71" t="s">
        <v>133</v>
      </c>
      <c r="G1514" t="s">
        <v>394</v>
      </c>
      <c r="H1514" t="s">
        <v>308</v>
      </c>
      <c r="I1514" cm="1">
        <f t="array" ref="I1514">_xlfn.XLOOKUP(1,('Clean Data'!$A$1:$A$1893='Core data'!A1514)*('Clean Data'!$D$1:$D$1893='Core data'!D1514),'Clean Data'!$E$1:$E$1893,,0)</f>
        <v>1</v>
      </c>
    </row>
    <row r="1515" spans="1:9" hidden="1">
      <c r="A1515">
        <v>15</v>
      </c>
      <c r="B1515" t="s">
        <v>179</v>
      </c>
      <c r="C1515" t="s">
        <v>133</v>
      </c>
      <c r="D1515" t="s">
        <v>76</v>
      </c>
      <c r="E1515" s="68" t="s">
        <v>164</v>
      </c>
      <c r="F1515" s="70" t="s">
        <v>133</v>
      </c>
      <c r="G1515" t="s">
        <v>395</v>
      </c>
      <c r="H1515" t="s">
        <v>309</v>
      </c>
      <c r="I1515" cm="1">
        <f t="array" ref="I1515">_xlfn.XLOOKUP(1,('Clean Data'!$A$1:$A$1893='Core data'!A1515)*('Clean Data'!$D$1:$D$1893='Core data'!D1515),'Clean Data'!$E$1:$E$1893,,0)</f>
        <v>1</v>
      </c>
    </row>
    <row r="1516" spans="1:9" hidden="1">
      <c r="A1516">
        <v>15</v>
      </c>
      <c r="B1516" t="s">
        <v>179</v>
      </c>
      <c r="C1516" t="s">
        <v>133</v>
      </c>
      <c r="D1516" t="s">
        <v>76</v>
      </c>
      <c r="E1516" s="73" t="s">
        <v>162</v>
      </c>
      <c r="F1516" t="s">
        <v>133</v>
      </c>
      <c r="G1516" t="s">
        <v>133</v>
      </c>
      <c r="H1516" t="s">
        <v>76</v>
      </c>
      <c r="I1516" cm="1">
        <f t="array" ref="I1516">_xlfn.XLOOKUP(1,('Clean Data'!$A$1:$A$1893='Core data'!A1516)*('Clean Data'!$D$1:$D$1893='Core data'!D1516),'Clean Data'!$E$1:$E$1893,,0)</f>
        <v>1</v>
      </c>
    </row>
    <row r="1517" spans="1:9" hidden="1">
      <c r="A1517">
        <v>16</v>
      </c>
      <c r="B1517" t="s">
        <v>180</v>
      </c>
      <c r="C1517" t="s">
        <v>133</v>
      </c>
      <c r="D1517" t="s">
        <v>76</v>
      </c>
      <c r="E1517" s="69" t="s">
        <v>163</v>
      </c>
      <c r="F1517" s="71" t="s">
        <v>133</v>
      </c>
      <c r="G1517" t="s">
        <v>394</v>
      </c>
      <c r="H1517" t="s">
        <v>308</v>
      </c>
      <c r="I1517" cm="1">
        <f t="array" ref="I1517">_xlfn.XLOOKUP(1,('Clean Data'!$A$1:$A$1893='Core data'!A1517)*('Clean Data'!$D$1:$D$1893='Core data'!D1517),'Clean Data'!$E$1:$E$1893,,0)</f>
        <v>1</v>
      </c>
    </row>
    <row r="1518" spans="1:9" hidden="1">
      <c r="A1518">
        <v>16</v>
      </c>
      <c r="B1518" t="s">
        <v>180</v>
      </c>
      <c r="C1518" t="s">
        <v>133</v>
      </c>
      <c r="D1518" t="s">
        <v>76</v>
      </c>
      <c r="E1518" s="68" t="s">
        <v>164</v>
      </c>
      <c r="F1518" s="70" t="s">
        <v>133</v>
      </c>
      <c r="G1518" t="s">
        <v>395</v>
      </c>
      <c r="H1518" t="s">
        <v>309</v>
      </c>
      <c r="I1518" cm="1">
        <f t="array" ref="I1518">_xlfn.XLOOKUP(1,('Clean Data'!$A$1:$A$1893='Core data'!A1518)*('Clean Data'!$D$1:$D$1893='Core data'!D1518),'Clean Data'!$E$1:$E$1893,,0)</f>
        <v>1</v>
      </c>
    </row>
    <row r="1519" spans="1:9" hidden="1">
      <c r="A1519">
        <v>16</v>
      </c>
      <c r="B1519" t="s">
        <v>180</v>
      </c>
      <c r="C1519" t="s">
        <v>133</v>
      </c>
      <c r="D1519" t="s">
        <v>76</v>
      </c>
      <c r="E1519" s="73" t="s">
        <v>162</v>
      </c>
      <c r="F1519" t="s">
        <v>133</v>
      </c>
      <c r="G1519" t="s">
        <v>133</v>
      </c>
      <c r="H1519" t="s">
        <v>76</v>
      </c>
      <c r="I1519" cm="1">
        <f t="array" ref="I1519">_xlfn.XLOOKUP(1,('Clean Data'!$A$1:$A$1893='Core data'!A1519)*('Clean Data'!$D$1:$D$1893='Core data'!D1519),'Clean Data'!$E$1:$E$1893,,0)</f>
        <v>1</v>
      </c>
    </row>
    <row r="1520" spans="1:9" hidden="1">
      <c r="A1520">
        <v>1</v>
      </c>
      <c r="B1520" t="s">
        <v>166</v>
      </c>
      <c r="C1520" t="s">
        <v>133</v>
      </c>
      <c r="D1520" t="s">
        <v>78</v>
      </c>
      <c r="E1520" s="69" t="s">
        <v>163</v>
      </c>
      <c r="F1520" s="71" t="s">
        <v>133</v>
      </c>
      <c r="G1520" t="s">
        <v>394</v>
      </c>
      <c r="H1520" t="s">
        <v>312</v>
      </c>
      <c r="I1520" cm="1">
        <f t="array" ref="I1520">_xlfn.XLOOKUP(1,('Clean Data'!$A$1:$A$1893='Core data'!A1520)*('Clean Data'!$D$1:$D$1893='Core data'!D1520),'Clean Data'!$E$1:$E$1893,,0)</f>
        <v>1</v>
      </c>
    </row>
    <row r="1521" spans="1:9" hidden="1">
      <c r="A1521">
        <v>1</v>
      </c>
      <c r="B1521" t="s">
        <v>166</v>
      </c>
      <c r="C1521" t="s">
        <v>133</v>
      </c>
      <c r="D1521" t="s">
        <v>78</v>
      </c>
      <c r="E1521" s="68" t="s">
        <v>164</v>
      </c>
      <c r="F1521" s="70" t="s">
        <v>133</v>
      </c>
      <c r="G1521" t="s">
        <v>395</v>
      </c>
      <c r="H1521" t="s">
        <v>313</v>
      </c>
      <c r="I1521" cm="1">
        <f t="array" ref="I1521">_xlfn.XLOOKUP(1,('Clean Data'!$A$1:$A$1893='Core data'!A1521)*('Clean Data'!$D$1:$D$1893='Core data'!D1521),'Clean Data'!$E$1:$E$1893,,0)</f>
        <v>1</v>
      </c>
    </row>
    <row r="1522" spans="1:9" hidden="1">
      <c r="A1522">
        <v>1</v>
      </c>
      <c r="B1522" t="s">
        <v>166</v>
      </c>
      <c r="C1522" t="s">
        <v>133</v>
      </c>
      <c r="D1522" t="s">
        <v>78</v>
      </c>
      <c r="E1522" s="73" t="s">
        <v>162</v>
      </c>
      <c r="F1522" t="s">
        <v>133</v>
      </c>
      <c r="G1522" t="s">
        <v>133</v>
      </c>
      <c r="H1522" t="s">
        <v>78</v>
      </c>
      <c r="I1522" cm="1">
        <f t="array" ref="I1522">_xlfn.XLOOKUP(1,('Clean Data'!$A$1:$A$1893='Core data'!A1522)*('Clean Data'!$D$1:$D$1893='Core data'!D1522),'Clean Data'!$E$1:$E$1893,,0)</f>
        <v>1</v>
      </c>
    </row>
    <row r="1523" spans="1:9" hidden="1">
      <c r="A1523">
        <v>2</v>
      </c>
      <c r="B1523" t="s">
        <v>167</v>
      </c>
      <c r="C1523" t="s">
        <v>133</v>
      </c>
      <c r="D1523" t="s">
        <v>78</v>
      </c>
      <c r="E1523" s="69" t="s">
        <v>163</v>
      </c>
      <c r="F1523" s="71" t="s">
        <v>133</v>
      </c>
      <c r="G1523" t="s">
        <v>394</v>
      </c>
      <c r="H1523" t="s">
        <v>312</v>
      </c>
      <c r="I1523" cm="1">
        <f t="array" ref="I1523">_xlfn.XLOOKUP(1,('Clean Data'!$A$1:$A$1893='Core data'!A1523)*('Clean Data'!$D$1:$D$1893='Core data'!D1523),'Clean Data'!$E$1:$E$1893,,0)</f>
        <v>1</v>
      </c>
    </row>
    <row r="1524" spans="1:9" hidden="1">
      <c r="A1524">
        <v>2</v>
      </c>
      <c r="B1524" t="s">
        <v>167</v>
      </c>
      <c r="C1524" t="s">
        <v>133</v>
      </c>
      <c r="D1524" t="s">
        <v>78</v>
      </c>
      <c r="E1524" s="68" t="s">
        <v>164</v>
      </c>
      <c r="F1524" s="70" t="s">
        <v>133</v>
      </c>
      <c r="G1524" t="s">
        <v>395</v>
      </c>
      <c r="H1524" t="s">
        <v>313</v>
      </c>
      <c r="I1524" cm="1">
        <f t="array" ref="I1524">_xlfn.XLOOKUP(1,('Clean Data'!$A$1:$A$1893='Core data'!A1524)*('Clean Data'!$D$1:$D$1893='Core data'!D1524),'Clean Data'!$E$1:$E$1893,,0)</f>
        <v>1</v>
      </c>
    </row>
    <row r="1525" spans="1:9" hidden="1">
      <c r="A1525">
        <v>2</v>
      </c>
      <c r="B1525" t="s">
        <v>167</v>
      </c>
      <c r="C1525" t="s">
        <v>133</v>
      </c>
      <c r="D1525" t="s">
        <v>78</v>
      </c>
      <c r="E1525" s="73" t="s">
        <v>162</v>
      </c>
      <c r="F1525" t="s">
        <v>133</v>
      </c>
      <c r="G1525" t="s">
        <v>133</v>
      </c>
      <c r="H1525" t="s">
        <v>78</v>
      </c>
      <c r="I1525" cm="1">
        <f t="array" ref="I1525">_xlfn.XLOOKUP(1,('Clean Data'!$A$1:$A$1893='Core data'!A1525)*('Clean Data'!$D$1:$D$1893='Core data'!D1525),'Clean Data'!$E$1:$E$1893,,0)</f>
        <v>1</v>
      </c>
    </row>
    <row r="1526" spans="1:9" hidden="1">
      <c r="A1526">
        <v>4</v>
      </c>
      <c r="B1526" t="s">
        <v>444</v>
      </c>
      <c r="C1526" t="s">
        <v>133</v>
      </c>
      <c r="D1526" t="s">
        <v>78</v>
      </c>
      <c r="E1526" s="69" t="s">
        <v>163</v>
      </c>
      <c r="F1526" s="71" t="s">
        <v>133</v>
      </c>
      <c r="G1526" t="s">
        <v>394</v>
      </c>
      <c r="H1526" t="s">
        <v>312</v>
      </c>
      <c r="I1526" cm="1">
        <f t="array" ref="I1526">_xlfn.XLOOKUP(1,('Clean Data'!$A$1:$A$1893='Core data'!A1526)*('Clean Data'!$D$1:$D$1893='Core data'!D1526),'Clean Data'!$E$1:$E$1893,,0)</f>
        <v>1</v>
      </c>
    </row>
    <row r="1527" spans="1:9" hidden="1">
      <c r="A1527">
        <v>4</v>
      </c>
      <c r="B1527" t="s">
        <v>444</v>
      </c>
      <c r="C1527" t="s">
        <v>133</v>
      </c>
      <c r="D1527" t="s">
        <v>78</v>
      </c>
      <c r="E1527" s="68" t="s">
        <v>164</v>
      </c>
      <c r="F1527" s="70" t="s">
        <v>133</v>
      </c>
      <c r="G1527" t="s">
        <v>395</v>
      </c>
      <c r="H1527" t="s">
        <v>313</v>
      </c>
      <c r="I1527" cm="1">
        <f t="array" ref="I1527">_xlfn.XLOOKUP(1,('Clean Data'!$A$1:$A$1893='Core data'!A1527)*('Clean Data'!$D$1:$D$1893='Core data'!D1527),'Clean Data'!$E$1:$E$1893,,0)</f>
        <v>1</v>
      </c>
    </row>
    <row r="1528" spans="1:9" hidden="1">
      <c r="A1528">
        <v>4</v>
      </c>
      <c r="B1528" t="s">
        <v>444</v>
      </c>
      <c r="C1528" t="s">
        <v>133</v>
      </c>
      <c r="D1528" t="s">
        <v>78</v>
      </c>
      <c r="E1528" s="73" t="s">
        <v>162</v>
      </c>
      <c r="F1528" t="s">
        <v>133</v>
      </c>
      <c r="G1528" t="s">
        <v>133</v>
      </c>
      <c r="H1528" t="s">
        <v>78</v>
      </c>
      <c r="I1528" cm="1">
        <f t="array" ref="I1528">_xlfn.XLOOKUP(1,('Clean Data'!$A$1:$A$1893='Core data'!A1528)*('Clean Data'!$D$1:$D$1893='Core data'!D1528),'Clean Data'!$E$1:$E$1893,,0)</f>
        <v>1</v>
      </c>
    </row>
    <row r="1529" spans="1:9" hidden="1">
      <c r="A1529">
        <v>5</v>
      </c>
      <c r="B1529" t="s">
        <v>169</v>
      </c>
      <c r="C1529" t="s">
        <v>133</v>
      </c>
      <c r="D1529" t="s">
        <v>78</v>
      </c>
      <c r="E1529" s="69" t="s">
        <v>163</v>
      </c>
      <c r="F1529" s="71" t="s">
        <v>133</v>
      </c>
      <c r="G1529" t="s">
        <v>394</v>
      </c>
      <c r="H1529" t="s">
        <v>312</v>
      </c>
      <c r="I1529" cm="1">
        <f t="array" ref="I1529">_xlfn.XLOOKUP(1,('Clean Data'!$A$1:$A$1893='Core data'!A1529)*('Clean Data'!$D$1:$D$1893='Core data'!D1529),'Clean Data'!$E$1:$E$1893,,0)</f>
        <v>1</v>
      </c>
    </row>
    <row r="1530" spans="1:9" hidden="1">
      <c r="A1530">
        <v>5</v>
      </c>
      <c r="B1530" t="s">
        <v>169</v>
      </c>
      <c r="C1530" t="s">
        <v>133</v>
      </c>
      <c r="D1530" t="s">
        <v>78</v>
      </c>
      <c r="E1530" s="68" t="s">
        <v>164</v>
      </c>
      <c r="F1530" s="70" t="s">
        <v>133</v>
      </c>
      <c r="G1530" t="s">
        <v>395</v>
      </c>
      <c r="H1530" t="s">
        <v>313</v>
      </c>
      <c r="I1530" cm="1">
        <f t="array" ref="I1530">_xlfn.XLOOKUP(1,('Clean Data'!$A$1:$A$1893='Core data'!A1530)*('Clean Data'!$D$1:$D$1893='Core data'!D1530),'Clean Data'!$E$1:$E$1893,,0)</f>
        <v>1</v>
      </c>
    </row>
    <row r="1531" spans="1:9" hidden="1">
      <c r="A1531">
        <v>5</v>
      </c>
      <c r="B1531" t="s">
        <v>169</v>
      </c>
      <c r="C1531" t="s">
        <v>133</v>
      </c>
      <c r="D1531" t="s">
        <v>78</v>
      </c>
      <c r="E1531" s="73" t="s">
        <v>162</v>
      </c>
      <c r="F1531" t="s">
        <v>133</v>
      </c>
      <c r="G1531" t="s">
        <v>133</v>
      </c>
      <c r="H1531" t="s">
        <v>78</v>
      </c>
      <c r="I1531" cm="1">
        <f t="array" ref="I1531">_xlfn.XLOOKUP(1,('Clean Data'!$A$1:$A$1893='Core data'!A1531)*('Clean Data'!$D$1:$D$1893='Core data'!D1531),'Clean Data'!$E$1:$E$1893,,0)</f>
        <v>1</v>
      </c>
    </row>
    <row r="1532" spans="1:9" hidden="1">
      <c r="A1532">
        <v>6</v>
      </c>
      <c r="B1532" t="s">
        <v>170</v>
      </c>
      <c r="C1532" t="s">
        <v>133</v>
      </c>
      <c r="D1532" t="s">
        <v>78</v>
      </c>
      <c r="E1532" s="69" t="s">
        <v>163</v>
      </c>
      <c r="F1532" s="71" t="s">
        <v>133</v>
      </c>
      <c r="G1532" t="s">
        <v>394</v>
      </c>
      <c r="H1532" t="s">
        <v>312</v>
      </c>
      <c r="I1532" cm="1">
        <f t="array" ref="I1532">_xlfn.XLOOKUP(1,('Clean Data'!$A$1:$A$1893='Core data'!A1532)*('Clean Data'!$D$1:$D$1893='Core data'!D1532),'Clean Data'!$E$1:$E$1893,,0)</f>
        <v>1</v>
      </c>
    </row>
    <row r="1533" spans="1:9" hidden="1">
      <c r="A1533">
        <v>6</v>
      </c>
      <c r="B1533" t="s">
        <v>170</v>
      </c>
      <c r="C1533" t="s">
        <v>133</v>
      </c>
      <c r="D1533" t="s">
        <v>78</v>
      </c>
      <c r="E1533" s="68" t="s">
        <v>164</v>
      </c>
      <c r="F1533" s="70" t="s">
        <v>133</v>
      </c>
      <c r="G1533" t="s">
        <v>395</v>
      </c>
      <c r="H1533" t="s">
        <v>313</v>
      </c>
      <c r="I1533" cm="1">
        <f t="array" ref="I1533">_xlfn.XLOOKUP(1,('Clean Data'!$A$1:$A$1893='Core data'!A1533)*('Clean Data'!$D$1:$D$1893='Core data'!D1533),'Clean Data'!$E$1:$E$1893,,0)</f>
        <v>1</v>
      </c>
    </row>
    <row r="1534" spans="1:9" hidden="1">
      <c r="A1534">
        <v>6</v>
      </c>
      <c r="B1534" t="s">
        <v>170</v>
      </c>
      <c r="C1534" t="s">
        <v>133</v>
      </c>
      <c r="D1534" t="s">
        <v>78</v>
      </c>
      <c r="E1534" s="73" t="s">
        <v>162</v>
      </c>
      <c r="F1534" t="s">
        <v>133</v>
      </c>
      <c r="G1534" t="s">
        <v>133</v>
      </c>
      <c r="H1534" t="s">
        <v>78</v>
      </c>
      <c r="I1534" cm="1">
        <f t="array" ref="I1534">_xlfn.XLOOKUP(1,('Clean Data'!$A$1:$A$1893='Core data'!A1534)*('Clean Data'!$D$1:$D$1893='Core data'!D1534),'Clean Data'!$E$1:$E$1893,,0)</f>
        <v>1</v>
      </c>
    </row>
    <row r="1535" spans="1:9" hidden="1">
      <c r="A1535">
        <v>7</v>
      </c>
      <c r="B1535" t="s">
        <v>171</v>
      </c>
      <c r="C1535" t="s">
        <v>133</v>
      </c>
      <c r="D1535" t="s">
        <v>78</v>
      </c>
      <c r="E1535" s="69" t="s">
        <v>163</v>
      </c>
      <c r="F1535" s="71" t="s">
        <v>133</v>
      </c>
      <c r="G1535" t="s">
        <v>394</v>
      </c>
      <c r="H1535" t="s">
        <v>312</v>
      </c>
      <c r="I1535" cm="1">
        <f t="array" ref="I1535">_xlfn.XLOOKUP(1,('Clean Data'!$A$1:$A$1893='Core data'!A1535)*('Clean Data'!$D$1:$D$1893='Core data'!D1535),'Clean Data'!$E$1:$E$1893,,0)</f>
        <v>1</v>
      </c>
    </row>
    <row r="1536" spans="1:9" hidden="1">
      <c r="A1536">
        <v>7</v>
      </c>
      <c r="B1536" t="s">
        <v>171</v>
      </c>
      <c r="C1536" t="s">
        <v>133</v>
      </c>
      <c r="D1536" t="s">
        <v>78</v>
      </c>
      <c r="E1536" s="68" t="s">
        <v>164</v>
      </c>
      <c r="F1536" s="70" t="s">
        <v>133</v>
      </c>
      <c r="G1536" t="s">
        <v>395</v>
      </c>
      <c r="H1536" t="s">
        <v>313</v>
      </c>
      <c r="I1536" cm="1">
        <f t="array" ref="I1536">_xlfn.XLOOKUP(1,('Clean Data'!$A$1:$A$1893='Core data'!A1536)*('Clean Data'!$D$1:$D$1893='Core data'!D1536),'Clean Data'!$E$1:$E$1893,,0)</f>
        <v>1</v>
      </c>
    </row>
    <row r="1537" spans="1:9" hidden="1">
      <c r="A1537">
        <v>7</v>
      </c>
      <c r="B1537" t="s">
        <v>171</v>
      </c>
      <c r="C1537" t="s">
        <v>133</v>
      </c>
      <c r="D1537" t="s">
        <v>78</v>
      </c>
      <c r="E1537" s="73" t="s">
        <v>162</v>
      </c>
      <c r="F1537" t="s">
        <v>133</v>
      </c>
      <c r="G1537" t="s">
        <v>133</v>
      </c>
      <c r="H1537" t="s">
        <v>78</v>
      </c>
      <c r="I1537" cm="1">
        <f t="array" ref="I1537">_xlfn.XLOOKUP(1,('Clean Data'!$A$1:$A$1893='Core data'!A1537)*('Clean Data'!$D$1:$D$1893='Core data'!D1537),'Clean Data'!$E$1:$E$1893,,0)</f>
        <v>1</v>
      </c>
    </row>
    <row r="1538" spans="1:9" hidden="1">
      <c r="A1538">
        <v>8</v>
      </c>
      <c r="B1538" t="s">
        <v>172</v>
      </c>
      <c r="C1538" t="s">
        <v>133</v>
      </c>
      <c r="D1538" t="s">
        <v>78</v>
      </c>
      <c r="E1538" s="69" t="s">
        <v>163</v>
      </c>
      <c r="F1538" s="71" t="s">
        <v>133</v>
      </c>
      <c r="G1538" t="s">
        <v>394</v>
      </c>
      <c r="H1538" t="s">
        <v>312</v>
      </c>
      <c r="I1538" cm="1">
        <f t="array" ref="I1538">_xlfn.XLOOKUP(1,('Clean Data'!$A$1:$A$1893='Core data'!A1538)*('Clean Data'!$D$1:$D$1893='Core data'!D1538),'Clean Data'!$E$1:$E$1893,,0)</f>
        <v>1</v>
      </c>
    </row>
    <row r="1539" spans="1:9" hidden="1">
      <c r="A1539">
        <v>8</v>
      </c>
      <c r="B1539" t="s">
        <v>172</v>
      </c>
      <c r="C1539" t="s">
        <v>133</v>
      </c>
      <c r="D1539" t="s">
        <v>78</v>
      </c>
      <c r="E1539" s="68" t="s">
        <v>164</v>
      </c>
      <c r="F1539" s="70" t="s">
        <v>133</v>
      </c>
      <c r="G1539" t="s">
        <v>395</v>
      </c>
      <c r="H1539" t="s">
        <v>313</v>
      </c>
      <c r="I1539" cm="1">
        <f t="array" ref="I1539">_xlfn.XLOOKUP(1,('Clean Data'!$A$1:$A$1893='Core data'!A1539)*('Clean Data'!$D$1:$D$1893='Core data'!D1539),'Clean Data'!$E$1:$E$1893,,0)</f>
        <v>1</v>
      </c>
    </row>
    <row r="1540" spans="1:9" hidden="1">
      <c r="A1540">
        <v>8</v>
      </c>
      <c r="B1540" t="s">
        <v>172</v>
      </c>
      <c r="C1540" t="s">
        <v>133</v>
      </c>
      <c r="D1540" t="s">
        <v>78</v>
      </c>
      <c r="E1540" s="73" t="s">
        <v>162</v>
      </c>
      <c r="F1540" t="s">
        <v>133</v>
      </c>
      <c r="G1540" t="s">
        <v>133</v>
      </c>
      <c r="H1540" t="s">
        <v>78</v>
      </c>
      <c r="I1540" cm="1">
        <f t="array" ref="I1540">_xlfn.XLOOKUP(1,('Clean Data'!$A$1:$A$1893='Core data'!A1540)*('Clean Data'!$D$1:$D$1893='Core data'!D1540),'Clean Data'!$E$1:$E$1893,,0)</f>
        <v>1</v>
      </c>
    </row>
    <row r="1541" spans="1:9" hidden="1">
      <c r="A1541">
        <v>9</v>
      </c>
      <c r="B1541" t="s">
        <v>173</v>
      </c>
      <c r="C1541" t="s">
        <v>133</v>
      </c>
      <c r="D1541" t="s">
        <v>78</v>
      </c>
      <c r="E1541" s="69" t="s">
        <v>163</v>
      </c>
      <c r="F1541" s="71" t="s">
        <v>133</v>
      </c>
      <c r="G1541" t="s">
        <v>394</v>
      </c>
      <c r="H1541" t="s">
        <v>312</v>
      </c>
      <c r="I1541" cm="1">
        <f t="array" ref="I1541">_xlfn.XLOOKUP(1,('Clean Data'!$A$1:$A$1893='Core data'!A1541)*('Clean Data'!$D$1:$D$1893='Core data'!D1541),'Clean Data'!$E$1:$E$1893,,0)</f>
        <v>1</v>
      </c>
    </row>
    <row r="1542" spans="1:9" hidden="1">
      <c r="A1542">
        <v>9</v>
      </c>
      <c r="B1542" t="s">
        <v>173</v>
      </c>
      <c r="C1542" t="s">
        <v>133</v>
      </c>
      <c r="D1542" t="s">
        <v>78</v>
      </c>
      <c r="E1542" s="68" t="s">
        <v>164</v>
      </c>
      <c r="F1542" s="70" t="s">
        <v>133</v>
      </c>
      <c r="G1542" t="s">
        <v>395</v>
      </c>
      <c r="H1542" t="s">
        <v>313</v>
      </c>
      <c r="I1542" cm="1">
        <f t="array" ref="I1542">_xlfn.XLOOKUP(1,('Clean Data'!$A$1:$A$1893='Core data'!A1542)*('Clean Data'!$D$1:$D$1893='Core data'!D1542),'Clean Data'!$E$1:$E$1893,,0)</f>
        <v>1</v>
      </c>
    </row>
    <row r="1543" spans="1:9" hidden="1">
      <c r="A1543">
        <v>9</v>
      </c>
      <c r="B1543" t="s">
        <v>173</v>
      </c>
      <c r="C1543" t="s">
        <v>133</v>
      </c>
      <c r="D1543" t="s">
        <v>78</v>
      </c>
      <c r="E1543" s="73" t="s">
        <v>162</v>
      </c>
      <c r="F1543" t="s">
        <v>133</v>
      </c>
      <c r="G1543" t="s">
        <v>133</v>
      </c>
      <c r="H1543" t="s">
        <v>78</v>
      </c>
      <c r="I1543" cm="1">
        <f t="array" ref="I1543">_xlfn.XLOOKUP(1,('Clean Data'!$A$1:$A$1893='Core data'!A1543)*('Clean Data'!$D$1:$D$1893='Core data'!D1543),'Clean Data'!$E$1:$E$1893,,0)</f>
        <v>1</v>
      </c>
    </row>
    <row r="1544" spans="1:9" hidden="1">
      <c r="A1544">
        <v>10</v>
      </c>
      <c r="B1544" t="s">
        <v>174</v>
      </c>
      <c r="C1544" t="s">
        <v>133</v>
      </c>
      <c r="D1544" t="s">
        <v>78</v>
      </c>
      <c r="E1544" s="69" t="s">
        <v>163</v>
      </c>
      <c r="F1544" s="71" t="s">
        <v>133</v>
      </c>
      <c r="G1544" t="s">
        <v>394</v>
      </c>
      <c r="H1544" t="s">
        <v>312</v>
      </c>
      <c r="I1544" cm="1">
        <f t="array" ref="I1544">_xlfn.XLOOKUP(1,('Clean Data'!$A$1:$A$1893='Core data'!A1544)*('Clean Data'!$D$1:$D$1893='Core data'!D1544),'Clean Data'!$E$1:$E$1893,,0)</f>
        <v>1</v>
      </c>
    </row>
    <row r="1545" spans="1:9" hidden="1">
      <c r="A1545">
        <v>10</v>
      </c>
      <c r="B1545" t="s">
        <v>174</v>
      </c>
      <c r="C1545" t="s">
        <v>133</v>
      </c>
      <c r="D1545" t="s">
        <v>78</v>
      </c>
      <c r="E1545" s="68" t="s">
        <v>164</v>
      </c>
      <c r="F1545" s="70" t="s">
        <v>133</v>
      </c>
      <c r="G1545" t="s">
        <v>395</v>
      </c>
      <c r="H1545" t="s">
        <v>313</v>
      </c>
      <c r="I1545" cm="1">
        <f t="array" ref="I1545">_xlfn.XLOOKUP(1,('Clean Data'!$A$1:$A$1893='Core data'!A1545)*('Clean Data'!$D$1:$D$1893='Core data'!D1545),'Clean Data'!$E$1:$E$1893,,0)</f>
        <v>1</v>
      </c>
    </row>
    <row r="1546" spans="1:9" hidden="1">
      <c r="A1546">
        <v>10</v>
      </c>
      <c r="B1546" t="s">
        <v>174</v>
      </c>
      <c r="C1546" t="s">
        <v>133</v>
      </c>
      <c r="D1546" t="s">
        <v>78</v>
      </c>
      <c r="E1546" s="73" t="s">
        <v>162</v>
      </c>
      <c r="F1546" t="s">
        <v>133</v>
      </c>
      <c r="G1546" t="s">
        <v>133</v>
      </c>
      <c r="H1546" t="s">
        <v>78</v>
      </c>
      <c r="I1546" cm="1">
        <f t="array" ref="I1546">_xlfn.XLOOKUP(1,('Clean Data'!$A$1:$A$1893='Core data'!A1546)*('Clean Data'!$D$1:$D$1893='Core data'!D1546),'Clean Data'!$E$1:$E$1893,,0)</f>
        <v>1</v>
      </c>
    </row>
    <row r="1547" spans="1:9" hidden="1">
      <c r="A1547">
        <v>11</v>
      </c>
      <c r="B1547" t="s">
        <v>175</v>
      </c>
      <c r="C1547" t="s">
        <v>133</v>
      </c>
      <c r="D1547" t="s">
        <v>78</v>
      </c>
      <c r="E1547" s="69" t="s">
        <v>163</v>
      </c>
      <c r="F1547" s="71" t="s">
        <v>133</v>
      </c>
      <c r="G1547" t="s">
        <v>394</v>
      </c>
      <c r="H1547" t="s">
        <v>312</v>
      </c>
      <c r="I1547" cm="1">
        <f t="array" ref="I1547">_xlfn.XLOOKUP(1,('Clean Data'!$A$1:$A$1893='Core data'!A1547)*('Clean Data'!$D$1:$D$1893='Core data'!D1547),'Clean Data'!$E$1:$E$1893,,0)</f>
        <v>1</v>
      </c>
    </row>
    <row r="1548" spans="1:9" hidden="1">
      <c r="A1548">
        <v>11</v>
      </c>
      <c r="B1548" t="s">
        <v>175</v>
      </c>
      <c r="C1548" t="s">
        <v>133</v>
      </c>
      <c r="D1548" t="s">
        <v>78</v>
      </c>
      <c r="E1548" s="68" t="s">
        <v>164</v>
      </c>
      <c r="F1548" s="70" t="s">
        <v>133</v>
      </c>
      <c r="G1548" t="s">
        <v>395</v>
      </c>
      <c r="H1548" t="s">
        <v>313</v>
      </c>
      <c r="I1548" cm="1">
        <f t="array" ref="I1548">_xlfn.XLOOKUP(1,('Clean Data'!$A$1:$A$1893='Core data'!A1548)*('Clean Data'!$D$1:$D$1893='Core data'!D1548),'Clean Data'!$E$1:$E$1893,,0)</f>
        <v>1</v>
      </c>
    </row>
    <row r="1549" spans="1:9" hidden="1">
      <c r="A1549">
        <v>11</v>
      </c>
      <c r="B1549" t="s">
        <v>175</v>
      </c>
      <c r="C1549" t="s">
        <v>133</v>
      </c>
      <c r="D1549" t="s">
        <v>78</v>
      </c>
      <c r="E1549" s="73" t="s">
        <v>162</v>
      </c>
      <c r="F1549" t="s">
        <v>133</v>
      </c>
      <c r="G1549" t="s">
        <v>133</v>
      </c>
      <c r="H1549" t="s">
        <v>78</v>
      </c>
      <c r="I1549" cm="1">
        <f t="array" ref="I1549">_xlfn.XLOOKUP(1,('Clean Data'!$A$1:$A$1893='Core data'!A1549)*('Clean Data'!$D$1:$D$1893='Core data'!D1549),'Clean Data'!$E$1:$E$1893,,0)</f>
        <v>1</v>
      </c>
    </row>
    <row r="1550" spans="1:9" hidden="1">
      <c r="A1550">
        <v>12</v>
      </c>
      <c r="B1550" t="s">
        <v>176</v>
      </c>
      <c r="C1550" t="s">
        <v>133</v>
      </c>
      <c r="D1550" t="s">
        <v>78</v>
      </c>
      <c r="E1550" s="69" t="s">
        <v>163</v>
      </c>
      <c r="F1550" s="71" t="s">
        <v>133</v>
      </c>
      <c r="G1550" t="s">
        <v>394</v>
      </c>
      <c r="H1550" t="s">
        <v>312</v>
      </c>
      <c r="I1550" cm="1">
        <f t="array" ref="I1550">_xlfn.XLOOKUP(1,('Clean Data'!$A$1:$A$1893='Core data'!A1550)*('Clean Data'!$D$1:$D$1893='Core data'!D1550),'Clean Data'!$E$1:$E$1893,,0)</f>
        <v>1</v>
      </c>
    </row>
    <row r="1551" spans="1:9" hidden="1">
      <c r="A1551">
        <v>12</v>
      </c>
      <c r="B1551" t="s">
        <v>176</v>
      </c>
      <c r="C1551" t="s">
        <v>133</v>
      </c>
      <c r="D1551" t="s">
        <v>78</v>
      </c>
      <c r="E1551" s="68" t="s">
        <v>164</v>
      </c>
      <c r="F1551" s="70" t="s">
        <v>133</v>
      </c>
      <c r="G1551" t="s">
        <v>395</v>
      </c>
      <c r="H1551" t="s">
        <v>313</v>
      </c>
      <c r="I1551" cm="1">
        <f t="array" ref="I1551">_xlfn.XLOOKUP(1,('Clean Data'!$A$1:$A$1893='Core data'!A1551)*('Clean Data'!$D$1:$D$1893='Core data'!D1551),'Clean Data'!$E$1:$E$1893,,0)</f>
        <v>1</v>
      </c>
    </row>
    <row r="1552" spans="1:9" hidden="1">
      <c r="A1552">
        <v>12</v>
      </c>
      <c r="B1552" t="s">
        <v>176</v>
      </c>
      <c r="C1552" t="s">
        <v>133</v>
      </c>
      <c r="D1552" t="s">
        <v>78</v>
      </c>
      <c r="E1552" s="73" t="s">
        <v>162</v>
      </c>
      <c r="F1552" t="s">
        <v>133</v>
      </c>
      <c r="G1552" t="s">
        <v>133</v>
      </c>
      <c r="H1552" t="s">
        <v>78</v>
      </c>
      <c r="I1552" cm="1">
        <f t="array" ref="I1552">_xlfn.XLOOKUP(1,('Clean Data'!$A$1:$A$1893='Core data'!A1552)*('Clean Data'!$D$1:$D$1893='Core data'!D1552),'Clean Data'!$E$1:$E$1893,,0)</f>
        <v>1</v>
      </c>
    </row>
    <row r="1553" spans="1:9" hidden="1">
      <c r="A1553">
        <v>13</v>
      </c>
      <c r="B1553" t="s">
        <v>177</v>
      </c>
      <c r="C1553" t="s">
        <v>133</v>
      </c>
      <c r="D1553" t="s">
        <v>78</v>
      </c>
      <c r="E1553" s="69" t="s">
        <v>163</v>
      </c>
      <c r="F1553" s="71" t="s">
        <v>133</v>
      </c>
      <c r="G1553" t="s">
        <v>394</v>
      </c>
      <c r="H1553" t="s">
        <v>312</v>
      </c>
      <c r="I1553" cm="1">
        <f t="array" ref="I1553">_xlfn.XLOOKUP(1,('Clean Data'!$A$1:$A$1893='Core data'!A1553)*('Clean Data'!$D$1:$D$1893='Core data'!D1553),'Clean Data'!$E$1:$E$1893,,0)</f>
        <v>1</v>
      </c>
    </row>
    <row r="1554" spans="1:9" hidden="1">
      <c r="A1554">
        <v>13</v>
      </c>
      <c r="B1554" t="s">
        <v>177</v>
      </c>
      <c r="C1554" t="s">
        <v>133</v>
      </c>
      <c r="D1554" t="s">
        <v>78</v>
      </c>
      <c r="E1554" s="68" t="s">
        <v>164</v>
      </c>
      <c r="F1554" s="70" t="s">
        <v>133</v>
      </c>
      <c r="G1554" t="s">
        <v>395</v>
      </c>
      <c r="H1554" t="s">
        <v>313</v>
      </c>
      <c r="I1554" cm="1">
        <f t="array" ref="I1554">_xlfn.XLOOKUP(1,('Clean Data'!$A$1:$A$1893='Core data'!A1554)*('Clean Data'!$D$1:$D$1893='Core data'!D1554),'Clean Data'!$E$1:$E$1893,,0)</f>
        <v>1</v>
      </c>
    </row>
    <row r="1555" spans="1:9" hidden="1">
      <c r="A1555">
        <v>13</v>
      </c>
      <c r="B1555" t="s">
        <v>177</v>
      </c>
      <c r="C1555" t="s">
        <v>133</v>
      </c>
      <c r="D1555" t="s">
        <v>78</v>
      </c>
      <c r="E1555" s="73" t="s">
        <v>162</v>
      </c>
      <c r="F1555" t="s">
        <v>133</v>
      </c>
      <c r="G1555" t="s">
        <v>133</v>
      </c>
      <c r="H1555" t="s">
        <v>78</v>
      </c>
      <c r="I1555" cm="1">
        <f t="array" ref="I1555">_xlfn.XLOOKUP(1,('Clean Data'!$A$1:$A$1893='Core data'!A1555)*('Clean Data'!$D$1:$D$1893='Core data'!D1555),'Clean Data'!$E$1:$E$1893,,0)</f>
        <v>1</v>
      </c>
    </row>
    <row r="1556" spans="1:9" hidden="1">
      <c r="A1556">
        <v>14</v>
      </c>
      <c r="B1556" t="s">
        <v>178</v>
      </c>
      <c r="C1556" t="s">
        <v>133</v>
      </c>
      <c r="D1556" t="s">
        <v>78</v>
      </c>
      <c r="E1556" s="69" t="s">
        <v>163</v>
      </c>
      <c r="F1556" s="71" t="s">
        <v>133</v>
      </c>
      <c r="G1556" t="s">
        <v>394</v>
      </c>
      <c r="H1556" t="s">
        <v>312</v>
      </c>
      <c r="I1556" cm="1">
        <f t="array" ref="I1556">_xlfn.XLOOKUP(1,('Clean Data'!$A$1:$A$1893='Core data'!A1556)*('Clean Data'!$D$1:$D$1893='Core data'!D1556),'Clean Data'!$E$1:$E$1893,,0)</f>
        <v>1</v>
      </c>
    </row>
    <row r="1557" spans="1:9" hidden="1">
      <c r="A1557">
        <v>14</v>
      </c>
      <c r="B1557" t="s">
        <v>178</v>
      </c>
      <c r="C1557" t="s">
        <v>133</v>
      </c>
      <c r="D1557" t="s">
        <v>78</v>
      </c>
      <c r="E1557" s="68" t="s">
        <v>164</v>
      </c>
      <c r="F1557" s="70" t="s">
        <v>133</v>
      </c>
      <c r="G1557" t="s">
        <v>395</v>
      </c>
      <c r="H1557" t="s">
        <v>313</v>
      </c>
      <c r="I1557" cm="1">
        <f t="array" ref="I1557">_xlfn.XLOOKUP(1,('Clean Data'!$A$1:$A$1893='Core data'!A1557)*('Clean Data'!$D$1:$D$1893='Core data'!D1557),'Clean Data'!$E$1:$E$1893,,0)</f>
        <v>1</v>
      </c>
    </row>
    <row r="1558" spans="1:9" hidden="1">
      <c r="A1558">
        <v>14</v>
      </c>
      <c r="B1558" t="s">
        <v>178</v>
      </c>
      <c r="C1558" t="s">
        <v>133</v>
      </c>
      <c r="D1558" t="s">
        <v>78</v>
      </c>
      <c r="E1558" s="73" t="s">
        <v>162</v>
      </c>
      <c r="F1558" t="s">
        <v>133</v>
      </c>
      <c r="G1558" t="s">
        <v>133</v>
      </c>
      <c r="H1558" t="s">
        <v>78</v>
      </c>
      <c r="I1558" cm="1">
        <f t="array" ref="I1558">_xlfn.XLOOKUP(1,('Clean Data'!$A$1:$A$1893='Core data'!A1558)*('Clean Data'!$D$1:$D$1893='Core data'!D1558),'Clean Data'!$E$1:$E$1893,,0)</f>
        <v>1</v>
      </c>
    </row>
    <row r="1559" spans="1:9" hidden="1">
      <c r="A1559">
        <v>15</v>
      </c>
      <c r="B1559" t="s">
        <v>179</v>
      </c>
      <c r="C1559" t="s">
        <v>133</v>
      </c>
      <c r="D1559" t="s">
        <v>78</v>
      </c>
      <c r="E1559" s="69" t="s">
        <v>163</v>
      </c>
      <c r="F1559" s="71" t="s">
        <v>133</v>
      </c>
      <c r="G1559" t="s">
        <v>394</v>
      </c>
      <c r="H1559" t="s">
        <v>312</v>
      </c>
      <c r="I1559" cm="1">
        <f t="array" ref="I1559">_xlfn.XLOOKUP(1,('Clean Data'!$A$1:$A$1893='Core data'!A1559)*('Clean Data'!$D$1:$D$1893='Core data'!D1559),'Clean Data'!$E$1:$E$1893,,0)</f>
        <v>1</v>
      </c>
    </row>
    <row r="1560" spans="1:9" hidden="1">
      <c r="A1560">
        <v>15</v>
      </c>
      <c r="B1560" t="s">
        <v>179</v>
      </c>
      <c r="C1560" t="s">
        <v>133</v>
      </c>
      <c r="D1560" t="s">
        <v>78</v>
      </c>
      <c r="E1560" s="68" t="s">
        <v>164</v>
      </c>
      <c r="F1560" s="70" t="s">
        <v>133</v>
      </c>
      <c r="G1560" t="s">
        <v>395</v>
      </c>
      <c r="H1560" t="s">
        <v>313</v>
      </c>
      <c r="I1560" cm="1">
        <f t="array" ref="I1560">_xlfn.XLOOKUP(1,('Clean Data'!$A$1:$A$1893='Core data'!A1560)*('Clean Data'!$D$1:$D$1893='Core data'!D1560),'Clean Data'!$E$1:$E$1893,,0)</f>
        <v>1</v>
      </c>
    </row>
    <row r="1561" spans="1:9" hidden="1">
      <c r="A1561">
        <v>15</v>
      </c>
      <c r="B1561" t="s">
        <v>179</v>
      </c>
      <c r="C1561" t="s">
        <v>133</v>
      </c>
      <c r="D1561" t="s">
        <v>78</v>
      </c>
      <c r="E1561" s="73" t="s">
        <v>162</v>
      </c>
      <c r="F1561" t="s">
        <v>133</v>
      </c>
      <c r="G1561" t="s">
        <v>133</v>
      </c>
      <c r="H1561" t="s">
        <v>78</v>
      </c>
      <c r="I1561" cm="1">
        <f t="array" ref="I1561">_xlfn.XLOOKUP(1,('Clean Data'!$A$1:$A$1893='Core data'!A1561)*('Clean Data'!$D$1:$D$1893='Core data'!D1561),'Clean Data'!$E$1:$E$1893,,0)</f>
        <v>1</v>
      </c>
    </row>
    <row r="1562" spans="1:9" hidden="1">
      <c r="A1562">
        <v>16</v>
      </c>
      <c r="B1562" t="s">
        <v>180</v>
      </c>
      <c r="C1562" t="s">
        <v>133</v>
      </c>
      <c r="D1562" t="s">
        <v>78</v>
      </c>
      <c r="E1562" s="69" t="s">
        <v>163</v>
      </c>
      <c r="F1562" s="71" t="s">
        <v>133</v>
      </c>
      <c r="G1562" t="s">
        <v>394</v>
      </c>
      <c r="H1562" t="s">
        <v>312</v>
      </c>
      <c r="I1562" cm="1">
        <f t="array" ref="I1562">_xlfn.XLOOKUP(1,('Clean Data'!$A$1:$A$1893='Core data'!A1562)*('Clean Data'!$D$1:$D$1893='Core data'!D1562),'Clean Data'!$E$1:$E$1893,,0)</f>
        <v>1</v>
      </c>
    </row>
    <row r="1563" spans="1:9" hidden="1">
      <c r="A1563">
        <v>16</v>
      </c>
      <c r="B1563" t="s">
        <v>180</v>
      </c>
      <c r="C1563" t="s">
        <v>133</v>
      </c>
      <c r="D1563" t="s">
        <v>78</v>
      </c>
      <c r="E1563" s="68" t="s">
        <v>164</v>
      </c>
      <c r="F1563" s="70" t="s">
        <v>133</v>
      </c>
      <c r="G1563" t="s">
        <v>395</v>
      </c>
      <c r="H1563" t="s">
        <v>313</v>
      </c>
      <c r="I1563" cm="1">
        <f t="array" ref="I1563">_xlfn.XLOOKUP(1,('Clean Data'!$A$1:$A$1893='Core data'!A1563)*('Clean Data'!$D$1:$D$1893='Core data'!D1563),'Clean Data'!$E$1:$E$1893,,0)</f>
        <v>1</v>
      </c>
    </row>
    <row r="1564" spans="1:9" hidden="1">
      <c r="A1564">
        <v>16</v>
      </c>
      <c r="B1564" t="s">
        <v>180</v>
      </c>
      <c r="C1564" t="s">
        <v>133</v>
      </c>
      <c r="D1564" t="s">
        <v>78</v>
      </c>
      <c r="E1564" s="73" t="s">
        <v>162</v>
      </c>
      <c r="F1564" t="s">
        <v>133</v>
      </c>
      <c r="G1564" t="s">
        <v>133</v>
      </c>
      <c r="H1564" t="s">
        <v>78</v>
      </c>
      <c r="I1564" cm="1">
        <f t="array" ref="I1564">_xlfn.XLOOKUP(1,('Clean Data'!$A$1:$A$1893='Core data'!A1564)*('Clean Data'!$D$1:$D$1893='Core data'!D1564),'Clean Data'!$E$1:$E$1893,,0)</f>
        <v>1</v>
      </c>
    </row>
    <row r="1565" spans="1:9" hidden="1">
      <c r="A1565">
        <v>16</v>
      </c>
      <c r="B1565" t="s">
        <v>180</v>
      </c>
      <c r="C1565" t="s">
        <v>108</v>
      </c>
      <c r="D1565" t="s">
        <v>94</v>
      </c>
      <c r="E1565" s="73" t="s">
        <v>162</v>
      </c>
      <c r="F1565" s="71" t="s">
        <v>108</v>
      </c>
      <c r="G1565" t="s">
        <v>108</v>
      </c>
      <c r="H1565" t="s">
        <v>94</v>
      </c>
      <c r="I1565" cm="1">
        <f t="array" ref="I1565">_xlfn.XLOOKUP(1,('Clean Data'!$A$1:$A$1893='Core data'!A1565)*('Clean Data'!$D$1:$D$1893='Core data'!D1565),'Clean Data'!$E$1:$E$1893,,0)</f>
        <v>0</v>
      </c>
    </row>
    <row r="1566" spans="1:9" hidden="1">
      <c r="A1566">
        <v>16</v>
      </c>
      <c r="B1566" t="s">
        <v>180</v>
      </c>
      <c r="C1566" t="s">
        <v>108</v>
      </c>
      <c r="D1566" t="s">
        <v>94</v>
      </c>
      <c r="E1566" s="68" t="s">
        <v>164</v>
      </c>
      <c r="F1566" s="71" t="s">
        <v>108</v>
      </c>
      <c r="G1566" t="s">
        <v>352</v>
      </c>
      <c r="H1566" t="s">
        <v>330</v>
      </c>
      <c r="I1566" cm="1">
        <f t="array" ref="I1566">_xlfn.XLOOKUP(1,('Clean Data'!$A$1:$A$1893='Core data'!A1566)*('Clean Data'!$D$1:$D$1893='Core data'!D1566),'Clean Data'!$E$1:$E$1893,,0)</f>
        <v>0</v>
      </c>
    </row>
    <row r="1567" spans="1:9" hidden="1">
      <c r="A1567">
        <v>16</v>
      </c>
      <c r="B1567" t="s">
        <v>180</v>
      </c>
      <c r="C1567" t="s">
        <v>108</v>
      </c>
      <c r="D1567" t="s">
        <v>94</v>
      </c>
      <c r="E1567" s="68" t="s">
        <v>163</v>
      </c>
      <c r="F1567" s="71" t="s">
        <v>108</v>
      </c>
      <c r="G1567" t="s">
        <v>353</v>
      </c>
      <c r="H1567" t="s">
        <v>329</v>
      </c>
      <c r="I1567" cm="1">
        <f t="array" ref="I1567">_xlfn.XLOOKUP(1,('Clean Data'!$A$1:$A$1893='Core data'!A1567)*('Clean Data'!$D$1:$D$1893='Core data'!D1567),'Clean Data'!$E$1:$E$1893,,0)</f>
        <v>0</v>
      </c>
    </row>
    <row r="1568" spans="1:9" hidden="1">
      <c r="A1568">
        <v>1</v>
      </c>
      <c r="B1568" t="s">
        <v>166</v>
      </c>
      <c r="C1568" t="s">
        <v>108</v>
      </c>
      <c r="D1568" t="s">
        <v>94</v>
      </c>
      <c r="E1568" s="73" t="s">
        <v>162</v>
      </c>
      <c r="F1568" s="71" t="s">
        <v>108</v>
      </c>
      <c r="G1568" t="s">
        <v>108</v>
      </c>
      <c r="H1568" t="s">
        <v>94</v>
      </c>
      <c r="I1568" cm="1">
        <f t="array" ref="I1568">_xlfn.XLOOKUP(1,('Clean Data'!$A$1:$A$1893='Core data'!A1568)*('Clean Data'!$D$1:$D$1893='Core data'!D1568),'Clean Data'!$E$1:$E$1893,,0)</f>
        <v>1</v>
      </c>
    </row>
    <row r="1569" spans="1:9" hidden="1">
      <c r="A1569">
        <v>2</v>
      </c>
      <c r="B1569" t="s">
        <v>167</v>
      </c>
      <c r="C1569" t="s">
        <v>108</v>
      </c>
      <c r="D1569" t="s">
        <v>94</v>
      </c>
      <c r="E1569" s="73" t="s">
        <v>162</v>
      </c>
      <c r="F1569" s="71" t="s">
        <v>108</v>
      </c>
      <c r="G1569" t="s">
        <v>108</v>
      </c>
      <c r="H1569" t="s">
        <v>94</v>
      </c>
      <c r="I1569" cm="1">
        <f t="array" ref="I1569">_xlfn.XLOOKUP(1,('Clean Data'!$A$1:$A$1893='Core data'!A1569)*('Clean Data'!$D$1:$D$1893='Core data'!D1569),'Clean Data'!$E$1:$E$1893,,0)</f>
        <v>0</v>
      </c>
    </row>
    <row r="1570" spans="1:9" hidden="1">
      <c r="A1570">
        <v>4</v>
      </c>
      <c r="B1570" t="s">
        <v>444</v>
      </c>
      <c r="C1570" t="s">
        <v>108</v>
      </c>
      <c r="D1570" t="s">
        <v>94</v>
      </c>
      <c r="E1570" s="73" t="s">
        <v>162</v>
      </c>
      <c r="F1570" s="71" t="s">
        <v>108</v>
      </c>
      <c r="G1570" t="s">
        <v>108</v>
      </c>
      <c r="H1570" t="s">
        <v>94</v>
      </c>
      <c r="I1570" cm="1">
        <f t="array" ref="I1570">_xlfn.XLOOKUP(1,('Clean Data'!$A$1:$A$1893='Core data'!A1570)*('Clean Data'!$D$1:$D$1893='Core data'!D1570),'Clean Data'!$E$1:$E$1893,,0)</f>
        <v>1</v>
      </c>
    </row>
    <row r="1571" spans="1:9" hidden="1">
      <c r="A1571">
        <v>5</v>
      </c>
      <c r="B1571" t="s">
        <v>169</v>
      </c>
      <c r="C1571" t="s">
        <v>108</v>
      </c>
      <c r="D1571" t="s">
        <v>94</v>
      </c>
      <c r="E1571" s="73" t="s">
        <v>162</v>
      </c>
      <c r="F1571" s="71" t="s">
        <v>108</v>
      </c>
      <c r="G1571" t="s">
        <v>108</v>
      </c>
      <c r="H1571" t="s">
        <v>94</v>
      </c>
      <c r="I1571" cm="1">
        <f t="array" ref="I1571">_xlfn.XLOOKUP(1,('Clean Data'!$A$1:$A$1893='Core data'!A1571)*('Clean Data'!$D$1:$D$1893='Core data'!D1571),'Clean Data'!$E$1:$E$1893,,0)</f>
        <v>1</v>
      </c>
    </row>
    <row r="1572" spans="1:9" hidden="1">
      <c r="A1572">
        <v>6</v>
      </c>
      <c r="B1572" t="s">
        <v>170</v>
      </c>
      <c r="C1572" t="s">
        <v>108</v>
      </c>
      <c r="D1572" t="s">
        <v>94</v>
      </c>
      <c r="E1572" s="73" t="s">
        <v>162</v>
      </c>
      <c r="F1572" s="71" t="s">
        <v>108</v>
      </c>
      <c r="G1572" t="s">
        <v>108</v>
      </c>
      <c r="H1572" t="s">
        <v>94</v>
      </c>
      <c r="I1572" cm="1">
        <f t="array" ref="I1572">_xlfn.XLOOKUP(1,('Clean Data'!$A$1:$A$1893='Core data'!A1572)*('Clean Data'!$D$1:$D$1893='Core data'!D1572),'Clean Data'!$E$1:$E$1893,,0)</f>
        <v>1</v>
      </c>
    </row>
    <row r="1573" spans="1:9" hidden="1">
      <c r="A1573">
        <v>7</v>
      </c>
      <c r="B1573" t="s">
        <v>171</v>
      </c>
      <c r="C1573" t="s">
        <v>108</v>
      </c>
      <c r="D1573" t="s">
        <v>94</v>
      </c>
      <c r="E1573" s="73" t="s">
        <v>162</v>
      </c>
      <c r="F1573" s="71" t="s">
        <v>108</v>
      </c>
      <c r="G1573" t="s">
        <v>108</v>
      </c>
      <c r="H1573" t="s">
        <v>94</v>
      </c>
      <c r="I1573" cm="1">
        <f t="array" ref="I1573">_xlfn.XLOOKUP(1,('Clean Data'!$A$1:$A$1893='Core data'!A1573)*('Clean Data'!$D$1:$D$1893='Core data'!D1573),'Clean Data'!$E$1:$E$1893,,0)</f>
        <v>0</v>
      </c>
    </row>
    <row r="1574" spans="1:9" hidden="1">
      <c r="A1574">
        <v>8</v>
      </c>
      <c r="B1574" t="s">
        <v>172</v>
      </c>
      <c r="C1574" t="s">
        <v>108</v>
      </c>
      <c r="D1574" t="s">
        <v>94</v>
      </c>
      <c r="E1574" s="73" t="s">
        <v>162</v>
      </c>
      <c r="F1574" s="71" t="s">
        <v>108</v>
      </c>
      <c r="G1574" t="s">
        <v>108</v>
      </c>
      <c r="H1574" t="s">
        <v>94</v>
      </c>
      <c r="I1574" cm="1">
        <f t="array" ref="I1574">_xlfn.XLOOKUP(1,('Clean Data'!$A$1:$A$1893='Core data'!A1574)*('Clean Data'!$D$1:$D$1893='Core data'!D1574),'Clean Data'!$E$1:$E$1893,,0)</f>
        <v>1</v>
      </c>
    </row>
    <row r="1575" spans="1:9" hidden="1">
      <c r="A1575">
        <v>9</v>
      </c>
      <c r="B1575" t="s">
        <v>173</v>
      </c>
      <c r="C1575" t="s">
        <v>108</v>
      </c>
      <c r="D1575" t="s">
        <v>94</v>
      </c>
      <c r="E1575" s="73" t="s">
        <v>162</v>
      </c>
      <c r="F1575" s="71" t="s">
        <v>108</v>
      </c>
      <c r="G1575" t="s">
        <v>108</v>
      </c>
      <c r="H1575" t="s">
        <v>94</v>
      </c>
      <c r="I1575" cm="1">
        <f t="array" ref="I1575">_xlfn.XLOOKUP(1,('Clean Data'!$A$1:$A$1893='Core data'!A1575)*('Clean Data'!$D$1:$D$1893='Core data'!D1575),'Clean Data'!$E$1:$E$1893,,0)</f>
        <v>1</v>
      </c>
    </row>
    <row r="1576" spans="1:9" hidden="1">
      <c r="A1576">
        <v>10</v>
      </c>
      <c r="B1576" t="s">
        <v>174</v>
      </c>
      <c r="C1576" t="s">
        <v>108</v>
      </c>
      <c r="D1576" t="s">
        <v>94</v>
      </c>
      <c r="E1576" s="73" t="s">
        <v>162</v>
      </c>
      <c r="F1576" s="71" t="s">
        <v>108</v>
      </c>
      <c r="G1576" t="s">
        <v>108</v>
      </c>
      <c r="H1576" t="s">
        <v>94</v>
      </c>
      <c r="I1576" cm="1">
        <f t="array" ref="I1576">_xlfn.XLOOKUP(1,('Clean Data'!$A$1:$A$1893='Core data'!A1576)*('Clean Data'!$D$1:$D$1893='Core data'!D1576),'Clean Data'!$E$1:$E$1893,,0)</f>
        <v>1</v>
      </c>
    </row>
    <row r="1577" spans="1:9" hidden="1">
      <c r="A1577">
        <v>11</v>
      </c>
      <c r="B1577" t="s">
        <v>175</v>
      </c>
      <c r="C1577" t="s">
        <v>108</v>
      </c>
      <c r="D1577" t="s">
        <v>94</v>
      </c>
      <c r="E1577" s="73" t="s">
        <v>162</v>
      </c>
      <c r="F1577" s="71" t="s">
        <v>108</v>
      </c>
      <c r="G1577" t="s">
        <v>108</v>
      </c>
      <c r="H1577" t="s">
        <v>94</v>
      </c>
      <c r="I1577" cm="1">
        <f t="array" ref="I1577">_xlfn.XLOOKUP(1,('Clean Data'!$A$1:$A$1893='Core data'!A1577)*('Clean Data'!$D$1:$D$1893='Core data'!D1577),'Clean Data'!$E$1:$E$1893,,0)</f>
        <v>1</v>
      </c>
    </row>
    <row r="1578" spans="1:9" hidden="1">
      <c r="A1578">
        <v>12</v>
      </c>
      <c r="B1578" t="s">
        <v>176</v>
      </c>
      <c r="C1578" t="s">
        <v>108</v>
      </c>
      <c r="D1578" t="s">
        <v>94</v>
      </c>
      <c r="E1578" s="73" t="s">
        <v>162</v>
      </c>
      <c r="F1578" s="71" t="s">
        <v>108</v>
      </c>
      <c r="G1578" t="s">
        <v>108</v>
      </c>
      <c r="H1578" t="s">
        <v>94</v>
      </c>
      <c r="I1578" cm="1">
        <f t="array" ref="I1578">_xlfn.XLOOKUP(1,('Clean Data'!$A$1:$A$1893='Core data'!A1578)*('Clean Data'!$D$1:$D$1893='Core data'!D1578),'Clean Data'!$E$1:$E$1893,,0)</f>
        <v>0</v>
      </c>
    </row>
    <row r="1579" spans="1:9" hidden="1">
      <c r="A1579">
        <v>13</v>
      </c>
      <c r="B1579" t="s">
        <v>177</v>
      </c>
      <c r="C1579" t="s">
        <v>108</v>
      </c>
      <c r="D1579" t="s">
        <v>94</v>
      </c>
      <c r="E1579" s="73" t="s">
        <v>162</v>
      </c>
      <c r="F1579" s="71" t="s">
        <v>108</v>
      </c>
      <c r="G1579" t="s">
        <v>108</v>
      </c>
      <c r="H1579" t="s">
        <v>94</v>
      </c>
      <c r="I1579" cm="1">
        <f t="array" ref="I1579">_xlfn.XLOOKUP(1,('Clean Data'!$A$1:$A$1893='Core data'!A1579)*('Clean Data'!$D$1:$D$1893='Core data'!D1579),'Clean Data'!$E$1:$E$1893,,0)</f>
        <v>1</v>
      </c>
    </row>
    <row r="1580" spans="1:9" hidden="1">
      <c r="A1580">
        <v>14</v>
      </c>
      <c r="B1580" t="s">
        <v>178</v>
      </c>
      <c r="C1580" t="s">
        <v>108</v>
      </c>
      <c r="D1580" t="s">
        <v>94</v>
      </c>
      <c r="E1580" s="73" t="s">
        <v>162</v>
      </c>
      <c r="F1580" s="71" t="s">
        <v>108</v>
      </c>
      <c r="G1580" t="s">
        <v>108</v>
      </c>
      <c r="H1580" t="s">
        <v>94</v>
      </c>
      <c r="I1580" cm="1">
        <f t="array" ref="I1580">_xlfn.XLOOKUP(1,('Clean Data'!$A$1:$A$1893='Core data'!A1580)*('Clean Data'!$D$1:$D$1893='Core data'!D1580),'Clean Data'!$E$1:$E$1893,,0)</f>
        <v>1</v>
      </c>
    </row>
    <row r="1581" spans="1:9" hidden="1">
      <c r="A1581">
        <v>15</v>
      </c>
      <c r="B1581" t="s">
        <v>179</v>
      </c>
      <c r="C1581" t="s">
        <v>108</v>
      </c>
      <c r="D1581" t="s">
        <v>94</v>
      </c>
      <c r="E1581" s="73" t="s">
        <v>162</v>
      </c>
      <c r="F1581" s="71" t="s">
        <v>108</v>
      </c>
      <c r="G1581" t="s">
        <v>108</v>
      </c>
      <c r="H1581" t="s">
        <v>94</v>
      </c>
      <c r="I1581" cm="1">
        <f t="array" ref="I1581">_xlfn.XLOOKUP(1,('Clean Data'!$A$1:$A$1893='Core data'!A1581)*('Clean Data'!$D$1:$D$1893='Core data'!D1581),'Clean Data'!$E$1:$E$1893,,0)</f>
        <v>1</v>
      </c>
    </row>
    <row r="1582" spans="1:9" hidden="1">
      <c r="A1582">
        <v>1</v>
      </c>
      <c r="B1582" t="s">
        <v>166</v>
      </c>
      <c r="C1582" t="s">
        <v>108</v>
      </c>
      <c r="D1582" t="s">
        <v>94</v>
      </c>
      <c r="E1582" s="68" t="s">
        <v>164</v>
      </c>
      <c r="F1582" s="71" t="s">
        <v>108</v>
      </c>
      <c r="G1582" t="s">
        <v>352</v>
      </c>
      <c r="H1582" t="s">
        <v>330</v>
      </c>
      <c r="I1582" cm="1">
        <f t="array" ref="I1582">_xlfn.XLOOKUP(1,('Clean Data'!$A$1:$A$1893='Core data'!A1582)*('Clean Data'!$D$1:$D$1893='Core data'!D1582),'Clean Data'!$E$1:$E$1893,,0)</f>
        <v>1</v>
      </c>
    </row>
    <row r="1583" spans="1:9" hidden="1">
      <c r="A1583">
        <v>2</v>
      </c>
      <c r="B1583" t="s">
        <v>167</v>
      </c>
      <c r="C1583" t="s">
        <v>108</v>
      </c>
      <c r="D1583" t="s">
        <v>94</v>
      </c>
      <c r="E1583" s="68" t="s">
        <v>164</v>
      </c>
      <c r="F1583" s="71" t="s">
        <v>108</v>
      </c>
      <c r="G1583" t="s">
        <v>352</v>
      </c>
      <c r="H1583" t="s">
        <v>330</v>
      </c>
      <c r="I1583" cm="1">
        <f t="array" ref="I1583">_xlfn.XLOOKUP(1,('Clean Data'!$A$1:$A$1893='Core data'!A1583)*('Clean Data'!$D$1:$D$1893='Core data'!D1583),'Clean Data'!$E$1:$E$1893,,0)</f>
        <v>0</v>
      </c>
    </row>
    <row r="1584" spans="1:9" hidden="1">
      <c r="A1584">
        <v>4</v>
      </c>
      <c r="B1584" t="s">
        <v>444</v>
      </c>
      <c r="C1584" t="s">
        <v>108</v>
      </c>
      <c r="D1584" t="s">
        <v>94</v>
      </c>
      <c r="E1584" s="68" t="s">
        <v>164</v>
      </c>
      <c r="F1584" s="71" t="s">
        <v>108</v>
      </c>
      <c r="G1584" t="s">
        <v>352</v>
      </c>
      <c r="H1584" t="s">
        <v>330</v>
      </c>
      <c r="I1584" cm="1">
        <f t="array" ref="I1584">_xlfn.XLOOKUP(1,('Clean Data'!$A$1:$A$1893='Core data'!A1584)*('Clean Data'!$D$1:$D$1893='Core data'!D1584),'Clean Data'!$E$1:$E$1893,,0)</f>
        <v>1</v>
      </c>
    </row>
    <row r="1585" spans="1:9" hidden="1">
      <c r="A1585">
        <v>5</v>
      </c>
      <c r="B1585" t="s">
        <v>169</v>
      </c>
      <c r="C1585" t="s">
        <v>108</v>
      </c>
      <c r="D1585" t="s">
        <v>94</v>
      </c>
      <c r="E1585" s="68" t="s">
        <v>164</v>
      </c>
      <c r="F1585" s="71" t="s">
        <v>108</v>
      </c>
      <c r="G1585" t="s">
        <v>352</v>
      </c>
      <c r="H1585" t="s">
        <v>330</v>
      </c>
      <c r="I1585" cm="1">
        <f t="array" ref="I1585">_xlfn.XLOOKUP(1,('Clean Data'!$A$1:$A$1893='Core data'!A1585)*('Clean Data'!$D$1:$D$1893='Core data'!D1585),'Clean Data'!$E$1:$E$1893,,0)</f>
        <v>1</v>
      </c>
    </row>
    <row r="1586" spans="1:9" hidden="1">
      <c r="A1586">
        <v>6</v>
      </c>
      <c r="B1586" t="s">
        <v>170</v>
      </c>
      <c r="C1586" t="s">
        <v>108</v>
      </c>
      <c r="D1586" t="s">
        <v>94</v>
      </c>
      <c r="E1586" s="68" t="s">
        <v>164</v>
      </c>
      <c r="F1586" s="71" t="s">
        <v>108</v>
      </c>
      <c r="G1586" t="s">
        <v>352</v>
      </c>
      <c r="H1586" t="s">
        <v>330</v>
      </c>
      <c r="I1586" cm="1">
        <f t="array" ref="I1586">_xlfn.XLOOKUP(1,('Clean Data'!$A$1:$A$1893='Core data'!A1586)*('Clean Data'!$D$1:$D$1893='Core data'!D1586),'Clean Data'!$E$1:$E$1893,,0)</f>
        <v>1</v>
      </c>
    </row>
    <row r="1587" spans="1:9" hidden="1">
      <c r="A1587">
        <v>7</v>
      </c>
      <c r="B1587" t="s">
        <v>171</v>
      </c>
      <c r="C1587" t="s">
        <v>108</v>
      </c>
      <c r="D1587" t="s">
        <v>94</v>
      </c>
      <c r="E1587" s="68" t="s">
        <v>164</v>
      </c>
      <c r="F1587" s="71" t="s">
        <v>108</v>
      </c>
      <c r="G1587" t="s">
        <v>352</v>
      </c>
      <c r="H1587" t="s">
        <v>330</v>
      </c>
      <c r="I1587" cm="1">
        <f t="array" ref="I1587">_xlfn.XLOOKUP(1,('Clean Data'!$A$1:$A$1893='Core data'!A1587)*('Clean Data'!$D$1:$D$1893='Core data'!D1587),'Clean Data'!$E$1:$E$1893,,0)</f>
        <v>0</v>
      </c>
    </row>
    <row r="1588" spans="1:9" hidden="1">
      <c r="A1588">
        <v>8</v>
      </c>
      <c r="B1588" t="s">
        <v>172</v>
      </c>
      <c r="C1588" t="s">
        <v>108</v>
      </c>
      <c r="D1588" t="s">
        <v>94</v>
      </c>
      <c r="E1588" s="68" t="s">
        <v>164</v>
      </c>
      <c r="F1588" s="71" t="s">
        <v>108</v>
      </c>
      <c r="G1588" t="s">
        <v>352</v>
      </c>
      <c r="H1588" t="s">
        <v>330</v>
      </c>
      <c r="I1588" cm="1">
        <f t="array" ref="I1588">_xlfn.XLOOKUP(1,('Clean Data'!$A$1:$A$1893='Core data'!A1588)*('Clean Data'!$D$1:$D$1893='Core data'!D1588),'Clean Data'!$E$1:$E$1893,,0)</f>
        <v>1</v>
      </c>
    </row>
    <row r="1589" spans="1:9" hidden="1">
      <c r="A1589">
        <v>9</v>
      </c>
      <c r="B1589" t="s">
        <v>173</v>
      </c>
      <c r="C1589" t="s">
        <v>108</v>
      </c>
      <c r="D1589" t="s">
        <v>94</v>
      </c>
      <c r="E1589" s="68" t="s">
        <v>164</v>
      </c>
      <c r="F1589" s="71" t="s">
        <v>108</v>
      </c>
      <c r="G1589" t="s">
        <v>352</v>
      </c>
      <c r="H1589" t="s">
        <v>330</v>
      </c>
      <c r="I1589" cm="1">
        <f t="array" ref="I1589">_xlfn.XLOOKUP(1,('Clean Data'!$A$1:$A$1893='Core data'!A1589)*('Clean Data'!$D$1:$D$1893='Core data'!D1589),'Clean Data'!$E$1:$E$1893,,0)</f>
        <v>1</v>
      </c>
    </row>
    <row r="1590" spans="1:9" hidden="1">
      <c r="A1590">
        <v>10</v>
      </c>
      <c r="B1590" t="s">
        <v>174</v>
      </c>
      <c r="C1590" t="s">
        <v>108</v>
      </c>
      <c r="D1590" t="s">
        <v>94</v>
      </c>
      <c r="E1590" s="68" t="s">
        <v>164</v>
      </c>
      <c r="F1590" s="71" t="s">
        <v>108</v>
      </c>
      <c r="G1590" t="s">
        <v>352</v>
      </c>
      <c r="H1590" t="s">
        <v>330</v>
      </c>
      <c r="I1590" cm="1">
        <f t="array" ref="I1590">_xlfn.XLOOKUP(1,('Clean Data'!$A$1:$A$1893='Core data'!A1590)*('Clean Data'!$D$1:$D$1893='Core data'!D1590),'Clean Data'!$E$1:$E$1893,,0)</f>
        <v>1</v>
      </c>
    </row>
    <row r="1591" spans="1:9" hidden="1">
      <c r="A1591">
        <v>11</v>
      </c>
      <c r="B1591" t="s">
        <v>175</v>
      </c>
      <c r="C1591" t="s">
        <v>108</v>
      </c>
      <c r="D1591" t="s">
        <v>94</v>
      </c>
      <c r="E1591" s="68" t="s">
        <v>164</v>
      </c>
      <c r="F1591" s="71" t="s">
        <v>108</v>
      </c>
      <c r="G1591" t="s">
        <v>352</v>
      </c>
      <c r="H1591" t="s">
        <v>330</v>
      </c>
      <c r="I1591" cm="1">
        <f t="array" ref="I1591">_xlfn.XLOOKUP(1,('Clean Data'!$A$1:$A$1893='Core data'!A1591)*('Clean Data'!$D$1:$D$1893='Core data'!D1591),'Clean Data'!$E$1:$E$1893,,0)</f>
        <v>1</v>
      </c>
    </row>
    <row r="1592" spans="1:9" hidden="1">
      <c r="A1592">
        <v>12</v>
      </c>
      <c r="B1592" t="s">
        <v>176</v>
      </c>
      <c r="C1592" t="s">
        <v>108</v>
      </c>
      <c r="D1592" t="s">
        <v>94</v>
      </c>
      <c r="E1592" s="68" t="s">
        <v>164</v>
      </c>
      <c r="F1592" s="71" t="s">
        <v>108</v>
      </c>
      <c r="G1592" t="s">
        <v>352</v>
      </c>
      <c r="H1592" t="s">
        <v>330</v>
      </c>
      <c r="I1592" cm="1">
        <f t="array" ref="I1592">_xlfn.XLOOKUP(1,('Clean Data'!$A$1:$A$1893='Core data'!A1592)*('Clean Data'!$D$1:$D$1893='Core data'!D1592),'Clean Data'!$E$1:$E$1893,,0)</f>
        <v>0</v>
      </c>
    </row>
    <row r="1593" spans="1:9" hidden="1">
      <c r="A1593">
        <v>13</v>
      </c>
      <c r="B1593" t="s">
        <v>177</v>
      </c>
      <c r="C1593" t="s">
        <v>108</v>
      </c>
      <c r="D1593" t="s">
        <v>94</v>
      </c>
      <c r="E1593" s="68" t="s">
        <v>164</v>
      </c>
      <c r="F1593" s="71" t="s">
        <v>108</v>
      </c>
      <c r="G1593" t="s">
        <v>352</v>
      </c>
      <c r="H1593" t="s">
        <v>330</v>
      </c>
      <c r="I1593" cm="1">
        <f t="array" ref="I1593">_xlfn.XLOOKUP(1,('Clean Data'!$A$1:$A$1893='Core data'!A1593)*('Clean Data'!$D$1:$D$1893='Core data'!D1593),'Clean Data'!$E$1:$E$1893,,0)</f>
        <v>1</v>
      </c>
    </row>
    <row r="1594" spans="1:9" hidden="1">
      <c r="A1594">
        <v>14</v>
      </c>
      <c r="B1594" t="s">
        <v>178</v>
      </c>
      <c r="C1594" t="s">
        <v>108</v>
      </c>
      <c r="D1594" t="s">
        <v>94</v>
      </c>
      <c r="E1594" s="68" t="s">
        <v>164</v>
      </c>
      <c r="F1594" s="71" t="s">
        <v>108</v>
      </c>
      <c r="G1594" t="s">
        <v>352</v>
      </c>
      <c r="H1594" t="s">
        <v>330</v>
      </c>
      <c r="I1594" cm="1">
        <f t="array" ref="I1594">_xlfn.XLOOKUP(1,('Clean Data'!$A$1:$A$1893='Core data'!A1594)*('Clean Data'!$D$1:$D$1893='Core data'!D1594),'Clean Data'!$E$1:$E$1893,,0)</f>
        <v>1</v>
      </c>
    </row>
    <row r="1595" spans="1:9" hidden="1">
      <c r="A1595">
        <v>15</v>
      </c>
      <c r="B1595" t="s">
        <v>179</v>
      </c>
      <c r="C1595" t="s">
        <v>108</v>
      </c>
      <c r="D1595" t="s">
        <v>94</v>
      </c>
      <c r="E1595" s="68" t="s">
        <v>164</v>
      </c>
      <c r="F1595" s="71" t="s">
        <v>108</v>
      </c>
      <c r="G1595" t="s">
        <v>352</v>
      </c>
      <c r="H1595" t="s">
        <v>330</v>
      </c>
      <c r="I1595" cm="1">
        <f t="array" ref="I1595">_xlfn.XLOOKUP(1,('Clean Data'!$A$1:$A$1893='Core data'!A1595)*('Clean Data'!$D$1:$D$1893='Core data'!D1595),'Clean Data'!$E$1:$E$1893,,0)</f>
        <v>1</v>
      </c>
    </row>
    <row r="1596" spans="1:9" hidden="1">
      <c r="A1596">
        <v>1</v>
      </c>
      <c r="B1596" t="s">
        <v>166</v>
      </c>
      <c r="C1596" t="s">
        <v>108</v>
      </c>
      <c r="D1596" t="s">
        <v>94</v>
      </c>
      <c r="E1596" s="68" t="s">
        <v>163</v>
      </c>
      <c r="F1596" s="71" t="s">
        <v>108</v>
      </c>
      <c r="G1596" t="s">
        <v>353</v>
      </c>
      <c r="H1596" t="s">
        <v>329</v>
      </c>
      <c r="I1596" cm="1">
        <f t="array" ref="I1596">_xlfn.XLOOKUP(1,('Clean Data'!$A$1:$A$1893='Core data'!A1596)*('Clean Data'!$D$1:$D$1893='Core data'!D1596),'Clean Data'!$E$1:$E$1893,,0)</f>
        <v>1</v>
      </c>
    </row>
    <row r="1597" spans="1:9" hidden="1">
      <c r="A1597">
        <v>2</v>
      </c>
      <c r="B1597" t="s">
        <v>167</v>
      </c>
      <c r="C1597" t="s">
        <v>108</v>
      </c>
      <c r="D1597" t="s">
        <v>94</v>
      </c>
      <c r="E1597" s="68" t="s">
        <v>163</v>
      </c>
      <c r="F1597" s="71" t="s">
        <v>108</v>
      </c>
      <c r="G1597" t="s">
        <v>353</v>
      </c>
      <c r="H1597" t="s">
        <v>329</v>
      </c>
      <c r="I1597" cm="1">
        <f t="array" ref="I1597">_xlfn.XLOOKUP(1,('Clean Data'!$A$1:$A$1893='Core data'!A1597)*('Clean Data'!$D$1:$D$1893='Core data'!D1597),'Clean Data'!$E$1:$E$1893,,0)</f>
        <v>0</v>
      </c>
    </row>
    <row r="1598" spans="1:9" hidden="1">
      <c r="A1598">
        <v>4</v>
      </c>
      <c r="B1598" t="s">
        <v>444</v>
      </c>
      <c r="C1598" t="s">
        <v>108</v>
      </c>
      <c r="D1598" t="s">
        <v>94</v>
      </c>
      <c r="E1598" s="68" t="s">
        <v>163</v>
      </c>
      <c r="F1598" s="71" t="s">
        <v>108</v>
      </c>
      <c r="G1598" t="s">
        <v>353</v>
      </c>
      <c r="H1598" t="s">
        <v>329</v>
      </c>
      <c r="I1598" cm="1">
        <f t="array" ref="I1598">_xlfn.XLOOKUP(1,('Clean Data'!$A$1:$A$1893='Core data'!A1598)*('Clean Data'!$D$1:$D$1893='Core data'!D1598),'Clean Data'!$E$1:$E$1893,,0)</f>
        <v>1</v>
      </c>
    </row>
    <row r="1599" spans="1:9" hidden="1">
      <c r="A1599">
        <v>5</v>
      </c>
      <c r="B1599" t="s">
        <v>169</v>
      </c>
      <c r="C1599" t="s">
        <v>108</v>
      </c>
      <c r="D1599" t="s">
        <v>94</v>
      </c>
      <c r="E1599" s="68" t="s">
        <v>163</v>
      </c>
      <c r="F1599" s="71" t="s">
        <v>108</v>
      </c>
      <c r="G1599" t="s">
        <v>353</v>
      </c>
      <c r="H1599" t="s">
        <v>329</v>
      </c>
      <c r="I1599" cm="1">
        <f t="array" ref="I1599">_xlfn.XLOOKUP(1,('Clean Data'!$A$1:$A$1893='Core data'!A1599)*('Clean Data'!$D$1:$D$1893='Core data'!D1599),'Clean Data'!$E$1:$E$1893,,0)</f>
        <v>1</v>
      </c>
    </row>
    <row r="1600" spans="1:9" hidden="1">
      <c r="A1600">
        <v>6</v>
      </c>
      <c r="B1600" t="s">
        <v>170</v>
      </c>
      <c r="C1600" t="s">
        <v>108</v>
      </c>
      <c r="D1600" t="s">
        <v>94</v>
      </c>
      <c r="E1600" s="68" t="s">
        <v>163</v>
      </c>
      <c r="F1600" s="71" t="s">
        <v>108</v>
      </c>
      <c r="G1600" t="s">
        <v>353</v>
      </c>
      <c r="H1600" t="s">
        <v>329</v>
      </c>
      <c r="I1600" cm="1">
        <f t="array" ref="I1600">_xlfn.XLOOKUP(1,('Clean Data'!$A$1:$A$1893='Core data'!A1600)*('Clean Data'!$D$1:$D$1893='Core data'!D1600),'Clean Data'!$E$1:$E$1893,,0)</f>
        <v>1</v>
      </c>
    </row>
    <row r="1601" spans="1:9" hidden="1">
      <c r="A1601">
        <v>7</v>
      </c>
      <c r="B1601" t="s">
        <v>171</v>
      </c>
      <c r="C1601" t="s">
        <v>108</v>
      </c>
      <c r="D1601" t="s">
        <v>94</v>
      </c>
      <c r="E1601" s="68" t="s">
        <v>163</v>
      </c>
      <c r="F1601" s="71" t="s">
        <v>108</v>
      </c>
      <c r="G1601" t="s">
        <v>353</v>
      </c>
      <c r="H1601" t="s">
        <v>329</v>
      </c>
      <c r="I1601" cm="1">
        <f t="array" ref="I1601">_xlfn.XLOOKUP(1,('Clean Data'!$A$1:$A$1893='Core data'!A1601)*('Clean Data'!$D$1:$D$1893='Core data'!D1601),'Clean Data'!$E$1:$E$1893,,0)</f>
        <v>0</v>
      </c>
    </row>
    <row r="1602" spans="1:9" hidden="1">
      <c r="A1602">
        <v>8</v>
      </c>
      <c r="B1602" t="s">
        <v>172</v>
      </c>
      <c r="C1602" t="s">
        <v>108</v>
      </c>
      <c r="D1602" t="s">
        <v>94</v>
      </c>
      <c r="E1602" s="68" t="s">
        <v>163</v>
      </c>
      <c r="F1602" s="71" t="s">
        <v>108</v>
      </c>
      <c r="G1602" t="s">
        <v>353</v>
      </c>
      <c r="H1602" t="s">
        <v>329</v>
      </c>
      <c r="I1602" cm="1">
        <f t="array" ref="I1602">_xlfn.XLOOKUP(1,('Clean Data'!$A$1:$A$1893='Core data'!A1602)*('Clean Data'!$D$1:$D$1893='Core data'!D1602),'Clean Data'!$E$1:$E$1893,,0)</f>
        <v>1</v>
      </c>
    </row>
    <row r="1603" spans="1:9" hidden="1">
      <c r="A1603">
        <v>9</v>
      </c>
      <c r="B1603" t="s">
        <v>173</v>
      </c>
      <c r="C1603" t="s">
        <v>108</v>
      </c>
      <c r="D1603" t="s">
        <v>94</v>
      </c>
      <c r="E1603" s="68" t="s">
        <v>163</v>
      </c>
      <c r="F1603" s="71" t="s">
        <v>108</v>
      </c>
      <c r="G1603" t="s">
        <v>353</v>
      </c>
      <c r="H1603" t="s">
        <v>329</v>
      </c>
      <c r="I1603" cm="1">
        <f t="array" ref="I1603">_xlfn.XLOOKUP(1,('Clean Data'!$A$1:$A$1893='Core data'!A1603)*('Clean Data'!$D$1:$D$1893='Core data'!D1603),'Clean Data'!$E$1:$E$1893,,0)</f>
        <v>1</v>
      </c>
    </row>
    <row r="1604" spans="1:9" hidden="1">
      <c r="A1604">
        <v>10</v>
      </c>
      <c r="B1604" t="s">
        <v>174</v>
      </c>
      <c r="C1604" t="s">
        <v>108</v>
      </c>
      <c r="D1604" t="s">
        <v>94</v>
      </c>
      <c r="E1604" s="68" t="s">
        <v>163</v>
      </c>
      <c r="F1604" s="71" t="s">
        <v>108</v>
      </c>
      <c r="G1604" t="s">
        <v>353</v>
      </c>
      <c r="H1604" t="s">
        <v>329</v>
      </c>
      <c r="I1604" cm="1">
        <f t="array" ref="I1604">_xlfn.XLOOKUP(1,('Clean Data'!$A$1:$A$1893='Core data'!A1604)*('Clean Data'!$D$1:$D$1893='Core data'!D1604),'Clean Data'!$E$1:$E$1893,,0)</f>
        <v>1</v>
      </c>
    </row>
    <row r="1605" spans="1:9" hidden="1">
      <c r="A1605">
        <v>11</v>
      </c>
      <c r="B1605" t="s">
        <v>175</v>
      </c>
      <c r="C1605" t="s">
        <v>108</v>
      </c>
      <c r="D1605" t="s">
        <v>94</v>
      </c>
      <c r="E1605" s="68" t="s">
        <v>163</v>
      </c>
      <c r="F1605" s="71" t="s">
        <v>108</v>
      </c>
      <c r="G1605" t="s">
        <v>353</v>
      </c>
      <c r="H1605" t="s">
        <v>329</v>
      </c>
      <c r="I1605" cm="1">
        <f t="array" ref="I1605">_xlfn.XLOOKUP(1,('Clean Data'!$A$1:$A$1893='Core data'!A1605)*('Clean Data'!$D$1:$D$1893='Core data'!D1605),'Clean Data'!$E$1:$E$1893,,0)</f>
        <v>1</v>
      </c>
    </row>
    <row r="1606" spans="1:9" hidden="1">
      <c r="A1606">
        <v>12</v>
      </c>
      <c r="B1606" t="s">
        <v>176</v>
      </c>
      <c r="C1606" t="s">
        <v>108</v>
      </c>
      <c r="D1606" t="s">
        <v>94</v>
      </c>
      <c r="E1606" s="68" t="s">
        <v>163</v>
      </c>
      <c r="F1606" s="71" t="s">
        <v>108</v>
      </c>
      <c r="G1606" t="s">
        <v>353</v>
      </c>
      <c r="H1606" t="s">
        <v>329</v>
      </c>
      <c r="I1606" cm="1">
        <f t="array" ref="I1606">_xlfn.XLOOKUP(1,('Clean Data'!$A$1:$A$1893='Core data'!A1606)*('Clean Data'!$D$1:$D$1893='Core data'!D1606),'Clean Data'!$E$1:$E$1893,,0)</f>
        <v>0</v>
      </c>
    </row>
    <row r="1607" spans="1:9" hidden="1">
      <c r="A1607">
        <v>13</v>
      </c>
      <c r="B1607" t="s">
        <v>177</v>
      </c>
      <c r="C1607" t="s">
        <v>108</v>
      </c>
      <c r="D1607" t="s">
        <v>94</v>
      </c>
      <c r="E1607" s="68" t="s">
        <v>163</v>
      </c>
      <c r="F1607" s="71" t="s">
        <v>108</v>
      </c>
      <c r="G1607" t="s">
        <v>353</v>
      </c>
      <c r="H1607" t="s">
        <v>329</v>
      </c>
      <c r="I1607" cm="1">
        <f t="array" ref="I1607">_xlfn.XLOOKUP(1,('Clean Data'!$A$1:$A$1893='Core data'!A1607)*('Clean Data'!$D$1:$D$1893='Core data'!D1607),'Clean Data'!$E$1:$E$1893,,0)</f>
        <v>1</v>
      </c>
    </row>
    <row r="1608" spans="1:9" hidden="1">
      <c r="A1608">
        <v>14</v>
      </c>
      <c r="B1608" t="s">
        <v>178</v>
      </c>
      <c r="C1608" t="s">
        <v>108</v>
      </c>
      <c r="D1608" t="s">
        <v>94</v>
      </c>
      <c r="E1608" s="68" t="s">
        <v>163</v>
      </c>
      <c r="F1608" s="71" t="s">
        <v>108</v>
      </c>
      <c r="G1608" t="s">
        <v>353</v>
      </c>
      <c r="H1608" t="s">
        <v>329</v>
      </c>
      <c r="I1608" cm="1">
        <f t="array" ref="I1608">_xlfn.XLOOKUP(1,('Clean Data'!$A$1:$A$1893='Core data'!A1608)*('Clean Data'!$D$1:$D$1893='Core data'!D1608),'Clean Data'!$E$1:$E$1893,,0)</f>
        <v>1</v>
      </c>
    </row>
    <row r="1609" spans="1:9" hidden="1">
      <c r="A1609">
        <v>15</v>
      </c>
      <c r="B1609" t="s">
        <v>179</v>
      </c>
      <c r="C1609" t="s">
        <v>108</v>
      </c>
      <c r="D1609" t="s">
        <v>94</v>
      </c>
      <c r="E1609" s="68" t="s">
        <v>163</v>
      </c>
      <c r="F1609" s="71" t="s">
        <v>108</v>
      </c>
      <c r="G1609" t="s">
        <v>353</v>
      </c>
      <c r="H1609" t="s">
        <v>329</v>
      </c>
      <c r="I1609" cm="1">
        <f t="array" ref="I1609">_xlfn.XLOOKUP(1,('Clean Data'!$A$1:$A$1893='Core data'!A1609)*('Clean Data'!$D$1:$D$1893='Core data'!D1609),'Clean Data'!$E$1:$E$1893,,0)</f>
        <v>1</v>
      </c>
    </row>
    <row r="1610" spans="1:9" hidden="1">
      <c r="A1610">
        <v>1</v>
      </c>
      <c r="B1610" t="s">
        <v>166</v>
      </c>
      <c r="C1610" t="s">
        <v>449</v>
      </c>
      <c r="D1610" t="s">
        <v>95</v>
      </c>
      <c r="E1610" s="69" t="s">
        <v>163</v>
      </c>
      <c r="F1610" s="71" t="s">
        <v>449</v>
      </c>
      <c r="G1610" t="s">
        <v>526</v>
      </c>
      <c r="H1610" t="s">
        <v>332</v>
      </c>
      <c r="I1610" cm="1">
        <f t="array" ref="I1610">_xlfn.XLOOKUP(1,('Clean Data'!$A$1:$A$1893='Core data'!A1610)*('Clean Data'!$D$1:$D$1893='Core data'!D1610),'Clean Data'!$E$1:$E$1893,,0)</f>
        <v>8.9</v>
      </c>
    </row>
    <row r="1611" spans="1:9" hidden="1">
      <c r="A1611">
        <v>1</v>
      </c>
      <c r="B1611" t="s">
        <v>166</v>
      </c>
      <c r="C1611" t="s">
        <v>449</v>
      </c>
      <c r="D1611" t="s">
        <v>95</v>
      </c>
      <c r="E1611" s="68" t="s">
        <v>164</v>
      </c>
      <c r="F1611" s="70" t="s">
        <v>449</v>
      </c>
      <c r="G1611" t="s">
        <v>527</v>
      </c>
      <c r="H1611" t="s">
        <v>333</v>
      </c>
      <c r="I1611" cm="1">
        <f t="array" ref="I1611">_xlfn.XLOOKUP(1,('Clean Data'!$A$1:$A$1893='Core data'!A1611)*('Clean Data'!$D$1:$D$1893='Core data'!D1611),'Clean Data'!$E$1:$E$1893,,0)</f>
        <v>8.9</v>
      </c>
    </row>
    <row r="1612" spans="1:9" hidden="1">
      <c r="A1612">
        <v>1</v>
      </c>
      <c r="B1612" t="s">
        <v>166</v>
      </c>
      <c r="C1612" t="s">
        <v>449</v>
      </c>
      <c r="D1612" t="s">
        <v>95</v>
      </c>
      <c r="E1612" s="73" t="s">
        <v>162</v>
      </c>
      <c r="F1612" t="s">
        <v>449</v>
      </c>
      <c r="G1612" t="s">
        <v>449</v>
      </c>
      <c r="H1612" t="s">
        <v>331</v>
      </c>
      <c r="I1612" cm="1">
        <f t="array" ref="I1612">_xlfn.XLOOKUP(1,('Clean Data'!$A$1:$A$1893='Core data'!A1612)*('Clean Data'!$D$1:$D$1893='Core data'!D1612),'Clean Data'!$E$1:$E$1893,,0)</f>
        <v>8.9</v>
      </c>
    </row>
    <row r="1613" spans="1:9" hidden="1">
      <c r="A1613">
        <v>4</v>
      </c>
      <c r="B1613" t="s">
        <v>444</v>
      </c>
      <c r="C1613" t="s">
        <v>449</v>
      </c>
      <c r="D1613" t="s">
        <v>95</v>
      </c>
      <c r="E1613" s="69" t="s">
        <v>163</v>
      </c>
      <c r="F1613" s="71" t="s">
        <v>449</v>
      </c>
      <c r="G1613" t="s">
        <v>526</v>
      </c>
      <c r="H1613" t="s">
        <v>332</v>
      </c>
      <c r="I1613" cm="1">
        <f t="array" ref="I1613">_xlfn.XLOOKUP(1,('Clean Data'!$A$1:$A$1893='Core data'!A1613)*('Clean Data'!$D$1:$D$1893='Core data'!D1613),'Clean Data'!$E$1:$E$1893,,0)</f>
        <v>9.1999999999999993</v>
      </c>
    </row>
    <row r="1614" spans="1:9" hidden="1">
      <c r="A1614">
        <v>4</v>
      </c>
      <c r="B1614" t="s">
        <v>444</v>
      </c>
      <c r="C1614" t="s">
        <v>449</v>
      </c>
      <c r="D1614" t="s">
        <v>95</v>
      </c>
      <c r="E1614" s="68" t="s">
        <v>164</v>
      </c>
      <c r="F1614" s="70" t="s">
        <v>449</v>
      </c>
      <c r="G1614" t="s">
        <v>527</v>
      </c>
      <c r="H1614" t="s">
        <v>333</v>
      </c>
      <c r="I1614" cm="1">
        <f t="array" ref="I1614">_xlfn.XLOOKUP(1,('Clean Data'!$A$1:$A$1893='Core data'!A1614)*('Clean Data'!$D$1:$D$1893='Core data'!D1614),'Clean Data'!$E$1:$E$1893,,0)</f>
        <v>9.1999999999999993</v>
      </c>
    </row>
    <row r="1615" spans="1:9" hidden="1">
      <c r="A1615">
        <v>4</v>
      </c>
      <c r="B1615" t="s">
        <v>444</v>
      </c>
      <c r="C1615" t="s">
        <v>449</v>
      </c>
      <c r="D1615" t="s">
        <v>95</v>
      </c>
      <c r="E1615" s="73" t="s">
        <v>162</v>
      </c>
      <c r="F1615" t="s">
        <v>449</v>
      </c>
      <c r="G1615" t="s">
        <v>449</v>
      </c>
      <c r="H1615" t="s">
        <v>331</v>
      </c>
      <c r="I1615" cm="1">
        <f t="array" ref="I1615">_xlfn.XLOOKUP(1,('Clean Data'!$A$1:$A$1893='Core data'!A1615)*('Clean Data'!$D$1:$D$1893='Core data'!D1615),'Clean Data'!$E$1:$E$1893,,0)</f>
        <v>9.1999999999999993</v>
      </c>
    </row>
    <row r="1616" spans="1:9" hidden="1">
      <c r="A1616">
        <v>5</v>
      </c>
      <c r="B1616" t="s">
        <v>169</v>
      </c>
      <c r="C1616" t="s">
        <v>449</v>
      </c>
      <c r="D1616" t="s">
        <v>95</v>
      </c>
      <c r="E1616" s="69" t="s">
        <v>163</v>
      </c>
      <c r="F1616" s="71" t="s">
        <v>449</v>
      </c>
      <c r="G1616" t="s">
        <v>526</v>
      </c>
      <c r="H1616" t="s">
        <v>332</v>
      </c>
      <c r="I1616" cm="1">
        <f t="array" ref="I1616">_xlfn.XLOOKUP(1,('Clean Data'!$A$1:$A$1893='Core data'!A1616)*('Clean Data'!$D$1:$D$1893='Core data'!D1616),'Clean Data'!$E$1:$E$1893,,0)</f>
        <v>8.9</v>
      </c>
    </row>
    <row r="1617" spans="1:9" hidden="1">
      <c r="A1617">
        <v>5</v>
      </c>
      <c r="B1617" t="s">
        <v>169</v>
      </c>
      <c r="C1617" t="s">
        <v>449</v>
      </c>
      <c r="D1617" t="s">
        <v>95</v>
      </c>
      <c r="E1617" s="68" t="s">
        <v>164</v>
      </c>
      <c r="F1617" s="70" t="s">
        <v>449</v>
      </c>
      <c r="G1617" t="s">
        <v>527</v>
      </c>
      <c r="H1617" t="s">
        <v>333</v>
      </c>
      <c r="I1617" cm="1">
        <f t="array" ref="I1617">_xlfn.XLOOKUP(1,('Clean Data'!$A$1:$A$1893='Core data'!A1617)*('Clean Data'!$D$1:$D$1893='Core data'!D1617),'Clean Data'!$E$1:$E$1893,,0)</f>
        <v>8.9</v>
      </c>
    </row>
    <row r="1618" spans="1:9" hidden="1">
      <c r="A1618">
        <v>5</v>
      </c>
      <c r="B1618" t="s">
        <v>169</v>
      </c>
      <c r="C1618" t="s">
        <v>449</v>
      </c>
      <c r="D1618" t="s">
        <v>95</v>
      </c>
      <c r="E1618" s="73" t="s">
        <v>162</v>
      </c>
      <c r="F1618" t="s">
        <v>449</v>
      </c>
      <c r="G1618" t="s">
        <v>449</v>
      </c>
      <c r="H1618" t="s">
        <v>331</v>
      </c>
      <c r="I1618" cm="1">
        <f t="array" ref="I1618">_xlfn.XLOOKUP(1,('Clean Data'!$A$1:$A$1893='Core data'!A1618)*('Clean Data'!$D$1:$D$1893='Core data'!D1618),'Clean Data'!$E$1:$E$1893,,0)</f>
        <v>8.9</v>
      </c>
    </row>
    <row r="1619" spans="1:9" hidden="1">
      <c r="A1619">
        <v>6</v>
      </c>
      <c r="B1619" t="s">
        <v>170</v>
      </c>
      <c r="C1619" t="s">
        <v>449</v>
      </c>
      <c r="D1619" t="s">
        <v>95</v>
      </c>
      <c r="E1619" s="69" t="s">
        <v>163</v>
      </c>
      <c r="F1619" s="71" t="s">
        <v>449</v>
      </c>
      <c r="G1619" t="s">
        <v>526</v>
      </c>
      <c r="H1619" t="s">
        <v>332</v>
      </c>
      <c r="I1619" cm="1">
        <f t="array" ref="I1619">_xlfn.XLOOKUP(1,('Clean Data'!$A$1:$A$1893='Core data'!A1619)*('Clean Data'!$D$1:$D$1893='Core data'!D1619),'Clean Data'!$E$1:$E$1893,,0)</f>
        <v>46.2</v>
      </c>
    </row>
    <row r="1620" spans="1:9" hidden="1">
      <c r="A1620">
        <v>6</v>
      </c>
      <c r="B1620" t="s">
        <v>170</v>
      </c>
      <c r="C1620" t="s">
        <v>449</v>
      </c>
      <c r="D1620" t="s">
        <v>95</v>
      </c>
      <c r="E1620" s="68" t="s">
        <v>164</v>
      </c>
      <c r="F1620" s="70" t="s">
        <v>449</v>
      </c>
      <c r="G1620" t="s">
        <v>527</v>
      </c>
      <c r="H1620" t="s">
        <v>333</v>
      </c>
      <c r="I1620" cm="1">
        <f t="array" ref="I1620">_xlfn.XLOOKUP(1,('Clean Data'!$A$1:$A$1893='Core data'!A1620)*('Clean Data'!$D$1:$D$1893='Core data'!D1620),'Clean Data'!$E$1:$E$1893,,0)</f>
        <v>46.2</v>
      </c>
    </row>
    <row r="1621" spans="1:9" hidden="1">
      <c r="A1621">
        <v>6</v>
      </c>
      <c r="B1621" t="s">
        <v>170</v>
      </c>
      <c r="C1621" t="s">
        <v>449</v>
      </c>
      <c r="D1621" t="s">
        <v>95</v>
      </c>
      <c r="E1621" s="73" t="s">
        <v>162</v>
      </c>
      <c r="F1621" t="s">
        <v>449</v>
      </c>
      <c r="G1621" t="s">
        <v>449</v>
      </c>
      <c r="H1621" t="s">
        <v>331</v>
      </c>
      <c r="I1621" cm="1">
        <f t="array" ref="I1621">_xlfn.XLOOKUP(1,('Clean Data'!$A$1:$A$1893='Core data'!A1621)*('Clean Data'!$D$1:$D$1893='Core data'!D1621),'Clean Data'!$E$1:$E$1893,,0)</f>
        <v>46.2</v>
      </c>
    </row>
    <row r="1622" spans="1:9" hidden="1">
      <c r="A1622">
        <v>7</v>
      </c>
      <c r="B1622" t="s">
        <v>171</v>
      </c>
      <c r="C1622" t="s">
        <v>449</v>
      </c>
      <c r="D1622" t="s">
        <v>95</v>
      </c>
      <c r="E1622" s="69" t="s">
        <v>163</v>
      </c>
      <c r="F1622" s="71" t="s">
        <v>449</v>
      </c>
      <c r="G1622" t="s">
        <v>526</v>
      </c>
      <c r="H1622" t="s">
        <v>332</v>
      </c>
      <c r="I1622" cm="1">
        <f t="array" ref="I1622">_xlfn.XLOOKUP(1,('Clean Data'!$A$1:$A$1893='Core data'!A1622)*('Clean Data'!$D$1:$D$1893='Core data'!D1622),'Clean Data'!$E$1:$E$1893,,0)</f>
        <v>33.4</v>
      </c>
    </row>
    <row r="1623" spans="1:9" hidden="1">
      <c r="A1623">
        <v>7</v>
      </c>
      <c r="B1623" t="s">
        <v>171</v>
      </c>
      <c r="C1623" t="s">
        <v>449</v>
      </c>
      <c r="D1623" t="s">
        <v>95</v>
      </c>
      <c r="E1623" s="68" t="s">
        <v>164</v>
      </c>
      <c r="F1623" s="70" t="s">
        <v>449</v>
      </c>
      <c r="G1623" t="s">
        <v>527</v>
      </c>
      <c r="H1623" t="s">
        <v>333</v>
      </c>
      <c r="I1623" cm="1">
        <f t="array" ref="I1623">_xlfn.XLOOKUP(1,('Clean Data'!$A$1:$A$1893='Core data'!A1623)*('Clean Data'!$D$1:$D$1893='Core data'!D1623),'Clean Data'!$E$1:$E$1893,,0)</f>
        <v>33.4</v>
      </c>
    </row>
    <row r="1624" spans="1:9" hidden="1">
      <c r="A1624">
        <v>7</v>
      </c>
      <c r="B1624" t="s">
        <v>171</v>
      </c>
      <c r="C1624" t="s">
        <v>449</v>
      </c>
      <c r="D1624" t="s">
        <v>95</v>
      </c>
      <c r="E1624" s="73" t="s">
        <v>162</v>
      </c>
      <c r="F1624" t="s">
        <v>449</v>
      </c>
      <c r="G1624" t="s">
        <v>449</v>
      </c>
      <c r="H1624" t="s">
        <v>331</v>
      </c>
      <c r="I1624" cm="1">
        <f t="array" ref="I1624">_xlfn.XLOOKUP(1,('Clean Data'!$A$1:$A$1893='Core data'!A1624)*('Clean Data'!$D$1:$D$1893='Core data'!D1624),'Clean Data'!$E$1:$E$1893,,0)</f>
        <v>33.4</v>
      </c>
    </row>
    <row r="1625" spans="1:9" hidden="1">
      <c r="A1625">
        <v>8</v>
      </c>
      <c r="B1625" t="s">
        <v>172</v>
      </c>
      <c r="C1625" t="s">
        <v>449</v>
      </c>
      <c r="D1625" t="s">
        <v>95</v>
      </c>
      <c r="E1625" s="69" t="s">
        <v>163</v>
      </c>
      <c r="F1625" s="71" t="s">
        <v>449</v>
      </c>
      <c r="G1625" t="s">
        <v>526</v>
      </c>
      <c r="H1625" t="s">
        <v>332</v>
      </c>
      <c r="I1625" cm="1">
        <f t="array" ref="I1625">_xlfn.XLOOKUP(1,('Clean Data'!$A$1:$A$1893='Core data'!A1625)*('Clean Data'!$D$1:$D$1893='Core data'!D1625),'Clean Data'!$E$1:$E$1893,,0)</f>
        <v>26.7</v>
      </c>
    </row>
    <row r="1626" spans="1:9" hidden="1">
      <c r="A1626">
        <v>8</v>
      </c>
      <c r="B1626" t="s">
        <v>172</v>
      </c>
      <c r="C1626" t="s">
        <v>449</v>
      </c>
      <c r="D1626" t="s">
        <v>95</v>
      </c>
      <c r="E1626" s="68" t="s">
        <v>164</v>
      </c>
      <c r="F1626" s="70" t="s">
        <v>449</v>
      </c>
      <c r="G1626" t="s">
        <v>527</v>
      </c>
      <c r="H1626" t="s">
        <v>333</v>
      </c>
      <c r="I1626" cm="1">
        <f t="array" ref="I1626">_xlfn.XLOOKUP(1,('Clean Data'!$A$1:$A$1893='Core data'!A1626)*('Clean Data'!$D$1:$D$1893='Core data'!D1626),'Clean Data'!$E$1:$E$1893,,0)</f>
        <v>26.7</v>
      </c>
    </row>
    <row r="1627" spans="1:9" hidden="1">
      <c r="A1627">
        <v>8</v>
      </c>
      <c r="B1627" t="s">
        <v>172</v>
      </c>
      <c r="C1627" t="s">
        <v>449</v>
      </c>
      <c r="D1627" t="s">
        <v>95</v>
      </c>
      <c r="E1627" s="73" t="s">
        <v>162</v>
      </c>
      <c r="F1627" t="s">
        <v>449</v>
      </c>
      <c r="G1627" t="s">
        <v>449</v>
      </c>
      <c r="H1627" t="s">
        <v>331</v>
      </c>
      <c r="I1627" cm="1">
        <f t="array" ref="I1627">_xlfn.XLOOKUP(1,('Clean Data'!$A$1:$A$1893='Core data'!A1627)*('Clean Data'!$D$1:$D$1893='Core data'!D1627),'Clean Data'!$E$1:$E$1893,,0)</f>
        <v>26.7</v>
      </c>
    </row>
    <row r="1628" spans="1:9" hidden="1">
      <c r="A1628">
        <v>10</v>
      </c>
      <c r="B1628" t="s">
        <v>174</v>
      </c>
      <c r="C1628" t="s">
        <v>449</v>
      </c>
      <c r="D1628" t="s">
        <v>95</v>
      </c>
      <c r="E1628" s="69" t="s">
        <v>163</v>
      </c>
      <c r="F1628" s="71" t="s">
        <v>449</v>
      </c>
      <c r="G1628" t="s">
        <v>526</v>
      </c>
      <c r="H1628" t="s">
        <v>332</v>
      </c>
      <c r="I1628" cm="1">
        <f t="array" ref="I1628">_xlfn.XLOOKUP(1,('Clean Data'!$A$1:$A$1893='Core data'!A1628)*('Clean Data'!$D$1:$D$1893='Core data'!D1628),'Clean Data'!$E$1:$E$1893,,0)</f>
        <v>21.5</v>
      </c>
    </row>
    <row r="1629" spans="1:9" hidden="1">
      <c r="A1629">
        <v>10</v>
      </c>
      <c r="B1629" t="s">
        <v>174</v>
      </c>
      <c r="C1629" t="s">
        <v>449</v>
      </c>
      <c r="D1629" t="s">
        <v>95</v>
      </c>
      <c r="E1629" s="68" t="s">
        <v>164</v>
      </c>
      <c r="F1629" s="70" t="s">
        <v>449</v>
      </c>
      <c r="G1629" t="s">
        <v>527</v>
      </c>
      <c r="H1629" t="s">
        <v>333</v>
      </c>
      <c r="I1629" cm="1">
        <f t="array" ref="I1629">_xlfn.XLOOKUP(1,('Clean Data'!$A$1:$A$1893='Core data'!A1629)*('Clean Data'!$D$1:$D$1893='Core data'!D1629),'Clean Data'!$E$1:$E$1893,,0)</f>
        <v>21.5</v>
      </c>
    </row>
    <row r="1630" spans="1:9" hidden="1">
      <c r="A1630">
        <v>10</v>
      </c>
      <c r="B1630" t="s">
        <v>174</v>
      </c>
      <c r="C1630" t="s">
        <v>449</v>
      </c>
      <c r="D1630" t="s">
        <v>95</v>
      </c>
      <c r="E1630" s="73" t="s">
        <v>162</v>
      </c>
      <c r="F1630" t="s">
        <v>449</v>
      </c>
      <c r="G1630" t="s">
        <v>449</v>
      </c>
      <c r="H1630" t="s">
        <v>331</v>
      </c>
      <c r="I1630" cm="1">
        <f t="array" ref="I1630">_xlfn.XLOOKUP(1,('Clean Data'!$A$1:$A$1893='Core data'!A1630)*('Clean Data'!$D$1:$D$1893='Core data'!D1630),'Clean Data'!$E$1:$E$1893,,0)</f>
        <v>21.5</v>
      </c>
    </row>
    <row r="1631" spans="1:9" hidden="1">
      <c r="A1631">
        <v>13</v>
      </c>
      <c r="B1631" t="s">
        <v>177</v>
      </c>
      <c r="C1631" t="s">
        <v>449</v>
      </c>
      <c r="D1631" t="s">
        <v>95</v>
      </c>
      <c r="E1631" s="69" t="s">
        <v>163</v>
      </c>
      <c r="F1631" s="71" t="s">
        <v>449</v>
      </c>
      <c r="G1631" t="s">
        <v>526</v>
      </c>
      <c r="H1631" t="s">
        <v>332</v>
      </c>
      <c r="I1631" cm="1">
        <f t="array" ref="I1631">_xlfn.XLOOKUP(1,('Clean Data'!$A$1:$A$1893='Core data'!A1631)*('Clean Data'!$D$1:$D$1893='Core data'!D1631),'Clean Data'!$E$1:$E$1893,,0)</f>
        <v>4.9000000000000004</v>
      </c>
    </row>
    <row r="1632" spans="1:9" hidden="1">
      <c r="A1632">
        <v>13</v>
      </c>
      <c r="B1632" t="s">
        <v>177</v>
      </c>
      <c r="C1632" t="s">
        <v>449</v>
      </c>
      <c r="D1632" t="s">
        <v>95</v>
      </c>
      <c r="E1632" s="68" t="s">
        <v>164</v>
      </c>
      <c r="F1632" s="70" t="s">
        <v>449</v>
      </c>
      <c r="G1632" t="s">
        <v>527</v>
      </c>
      <c r="H1632" t="s">
        <v>333</v>
      </c>
      <c r="I1632" cm="1">
        <f t="array" ref="I1632">_xlfn.XLOOKUP(1,('Clean Data'!$A$1:$A$1893='Core data'!A1632)*('Clean Data'!$D$1:$D$1893='Core data'!D1632),'Clean Data'!$E$1:$E$1893,,0)</f>
        <v>4.9000000000000004</v>
      </c>
    </row>
    <row r="1633" spans="1:9" hidden="1">
      <c r="A1633">
        <v>13</v>
      </c>
      <c r="B1633" t="s">
        <v>177</v>
      </c>
      <c r="C1633" t="s">
        <v>449</v>
      </c>
      <c r="D1633" t="s">
        <v>95</v>
      </c>
      <c r="E1633" s="73" t="s">
        <v>162</v>
      </c>
      <c r="F1633" t="s">
        <v>449</v>
      </c>
      <c r="G1633" t="s">
        <v>449</v>
      </c>
      <c r="H1633" t="s">
        <v>331</v>
      </c>
      <c r="I1633" cm="1">
        <f t="array" ref="I1633">_xlfn.XLOOKUP(1,('Clean Data'!$A$1:$A$1893='Core data'!A1633)*('Clean Data'!$D$1:$D$1893='Core data'!D1633),'Clean Data'!$E$1:$E$1893,,0)</f>
        <v>4.9000000000000004</v>
      </c>
    </row>
    <row r="1634" spans="1:9" hidden="1">
      <c r="A1634">
        <v>14</v>
      </c>
      <c r="B1634" t="s">
        <v>178</v>
      </c>
      <c r="C1634" t="s">
        <v>449</v>
      </c>
      <c r="D1634" t="s">
        <v>95</v>
      </c>
      <c r="E1634" s="69" t="s">
        <v>163</v>
      </c>
      <c r="F1634" s="71" t="s">
        <v>449</v>
      </c>
      <c r="G1634" t="s">
        <v>526</v>
      </c>
      <c r="H1634" t="s">
        <v>332</v>
      </c>
      <c r="I1634" cm="1">
        <f t="array" ref="I1634">_xlfn.XLOOKUP(1,('Clean Data'!$A$1:$A$1893='Core data'!A1634)*('Clean Data'!$D$1:$D$1893='Core data'!D1634),'Clean Data'!$E$1:$E$1893,,0)</f>
        <v>24.2</v>
      </c>
    </row>
    <row r="1635" spans="1:9" hidden="1">
      <c r="A1635">
        <v>14</v>
      </c>
      <c r="B1635" t="s">
        <v>178</v>
      </c>
      <c r="C1635" t="s">
        <v>449</v>
      </c>
      <c r="D1635" t="s">
        <v>95</v>
      </c>
      <c r="E1635" s="68" t="s">
        <v>164</v>
      </c>
      <c r="F1635" s="70" t="s">
        <v>449</v>
      </c>
      <c r="G1635" t="s">
        <v>527</v>
      </c>
      <c r="H1635" t="s">
        <v>333</v>
      </c>
      <c r="I1635" cm="1">
        <f t="array" ref="I1635">_xlfn.XLOOKUP(1,('Clean Data'!$A$1:$A$1893='Core data'!A1635)*('Clean Data'!$D$1:$D$1893='Core data'!D1635),'Clean Data'!$E$1:$E$1893,,0)</f>
        <v>24.2</v>
      </c>
    </row>
    <row r="1636" spans="1:9" hidden="1">
      <c r="A1636">
        <v>14</v>
      </c>
      <c r="B1636" t="s">
        <v>178</v>
      </c>
      <c r="C1636" t="s">
        <v>449</v>
      </c>
      <c r="D1636" t="s">
        <v>95</v>
      </c>
      <c r="E1636" s="73" t="s">
        <v>162</v>
      </c>
      <c r="F1636" t="s">
        <v>449</v>
      </c>
      <c r="G1636" t="s">
        <v>449</v>
      </c>
      <c r="H1636" t="s">
        <v>331</v>
      </c>
      <c r="I1636" cm="1">
        <f t="array" ref="I1636">_xlfn.XLOOKUP(1,('Clean Data'!$A$1:$A$1893='Core data'!A1636)*('Clean Data'!$D$1:$D$1893='Core data'!D1636),'Clean Data'!$E$1:$E$1893,,0)</f>
        <v>24.2</v>
      </c>
    </row>
    <row r="1637" spans="1:9" hidden="1">
      <c r="A1637">
        <v>15</v>
      </c>
      <c r="B1637" t="s">
        <v>179</v>
      </c>
      <c r="C1637" t="s">
        <v>449</v>
      </c>
      <c r="D1637" t="s">
        <v>95</v>
      </c>
      <c r="E1637" s="69" t="s">
        <v>163</v>
      </c>
      <c r="F1637" s="71" t="s">
        <v>449</v>
      </c>
      <c r="G1637" t="s">
        <v>526</v>
      </c>
      <c r="H1637" t="s">
        <v>332</v>
      </c>
      <c r="I1637" cm="1">
        <f t="array" ref="I1637">_xlfn.XLOOKUP(1,('Clean Data'!$A$1:$A$1893='Core data'!A1637)*('Clean Data'!$D$1:$D$1893='Core data'!D1637),'Clean Data'!$E$1:$E$1893,,0)</f>
        <v>5.0999999999999996</v>
      </c>
    </row>
    <row r="1638" spans="1:9" hidden="1">
      <c r="A1638">
        <v>15</v>
      </c>
      <c r="B1638" t="s">
        <v>179</v>
      </c>
      <c r="C1638" t="s">
        <v>449</v>
      </c>
      <c r="D1638" t="s">
        <v>95</v>
      </c>
      <c r="E1638" s="68" t="s">
        <v>164</v>
      </c>
      <c r="F1638" s="70" t="s">
        <v>449</v>
      </c>
      <c r="G1638" t="s">
        <v>527</v>
      </c>
      <c r="H1638" t="s">
        <v>333</v>
      </c>
      <c r="I1638" cm="1">
        <f t="array" ref="I1638">_xlfn.XLOOKUP(1,('Clean Data'!$A$1:$A$1893='Core data'!A1638)*('Clean Data'!$D$1:$D$1893='Core data'!D1638),'Clean Data'!$E$1:$E$1893,,0)</f>
        <v>5.0999999999999996</v>
      </c>
    </row>
    <row r="1639" spans="1:9" hidden="1">
      <c r="A1639">
        <v>15</v>
      </c>
      <c r="B1639" t="s">
        <v>179</v>
      </c>
      <c r="C1639" t="s">
        <v>449</v>
      </c>
      <c r="D1639" t="s">
        <v>95</v>
      </c>
      <c r="E1639" s="73" t="s">
        <v>162</v>
      </c>
      <c r="F1639" t="s">
        <v>449</v>
      </c>
      <c r="G1639" t="s">
        <v>449</v>
      </c>
      <c r="H1639" t="s">
        <v>331</v>
      </c>
      <c r="I1639" cm="1">
        <f t="array" ref="I1639">_xlfn.XLOOKUP(1,('Clean Data'!$A$1:$A$1893='Core data'!A1639)*('Clean Data'!$D$1:$D$1893='Core data'!D1639),'Clean Data'!$E$1:$E$1893,,0)</f>
        <v>5.0999999999999996</v>
      </c>
    </row>
    <row r="1640" spans="1:9" hidden="1">
      <c r="A1640">
        <v>16</v>
      </c>
      <c r="B1640" t="s">
        <v>180</v>
      </c>
      <c r="C1640" t="s">
        <v>449</v>
      </c>
      <c r="D1640" t="s">
        <v>95</v>
      </c>
      <c r="E1640" s="69" t="s">
        <v>163</v>
      </c>
      <c r="F1640" s="71" t="s">
        <v>449</v>
      </c>
      <c r="G1640" t="s">
        <v>526</v>
      </c>
      <c r="H1640" t="s">
        <v>332</v>
      </c>
      <c r="I1640" cm="1">
        <f t="array" ref="I1640">_xlfn.XLOOKUP(1,('Clean Data'!$A$1:$A$1893='Core data'!A1640)*('Clean Data'!$D$1:$D$1893='Core data'!D1640),'Clean Data'!$E$1:$E$1893,,0)</f>
        <v>31.8</v>
      </c>
    </row>
    <row r="1641" spans="1:9" hidden="1">
      <c r="A1641">
        <v>16</v>
      </c>
      <c r="B1641" t="s">
        <v>180</v>
      </c>
      <c r="C1641" t="s">
        <v>449</v>
      </c>
      <c r="D1641" t="s">
        <v>95</v>
      </c>
      <c r="E1641" s="68" t="s">
        <v>164</v>
      </c>
      <c r="F1641" s="70" t="s">
        <v>449</v>
      </c>
      <c r="G1641" t="s">
        <v>527</v>
      </c>
      <c r="H1641" t="s">
        <v>333</v>
      </c>
      <c r="I1641" cm="1">
        <f t="array" ref="I1641">_xlfn.XLOOKUP(1,('Clean Data'!$A$1:$A$1893='Core data'!A1641)*('Clean Data'!$D$1:$D$1893='Core data'!D1641),'Clean Data'!$E$1:$E$1893,,0)</f>
        <v>31.8</v>
      </c>
    </row>
    <row r="1642" spans="1:9" hidden="1">
      <c r="A1642">
        <v>16</v>
      </c>
      <c r="B1642" t="s">
        <v>180</v>
      </c>
      <c r="C1642" t="s">
        <v>449</v>
      </c>
      <c r="D1642" t="s">
        <v>95</v>
      </c>
      <c r="E1642" s="73" t="s">
        <v>162</v>
      </c>
      <c r="F1642" t="s">
        <v>449</v>
      </c>
      <c r="G1642" t="s">
        <v>449</v>
      </c>
      <c r="H1642" t="s">
        <v>331</v>
      </c>
      <c r="I1642" cm="1">
        <f t="array" ref="I1642">_xlfn.XLOOKUP(1,('Clean Data'!$A$1:$A$1893='Core data'!A1642)*('Clean Data'!$D$1:$D$1893='Core data'!D1642),'Clean Data'!$E$1:$E$1893,,0)</f>
        <v>31.8</v>
      </c>
    </row>
    <row r="1643" spans="1:9" hidden="1">
      <c r="A1643">
        <v>1</v>
      </c>
      <c r="B1643" t="s">
        <v>166</v>
      </c>
      <c r="C1643" t="s">
        <v>72</v>
      </c>
      <c r="D1643" t="s">
        <v>96</v>
      </c>
      <c r="E1643" s="73" t="s">
        <v>162</v>
      </c>
      <c r="F1643" t="s">
        <v>72</v>
      </c>
      <c r="G1643" t="s">
        <v>72</v>
      </c>
      <c r="H1643" t="s">
        <v>96</v>
      </c>
      <c r="I1643" cm="1">
        <f t="array" ref="I1643">_xlfn.XLOOKUP(1,('Clean Data'!$A$1:$A$1893='Core data'!A1643)*('Clean Data'!$D$1:$D$1893='Core data'!D1643),'Clean Data'!$E$1:$E$1893,,0)</f>
        <v>1</v>
      </c>
    </row>
    <row r="1644" spans="1:9" hidden="1">
      <c r="A1644">
        <v>1</v>
      </c>
      <c r="B1644" t="s">
        <v>166</v>
      </c>
      <c r="C1644" t="s">
        <v>72</v>
      </c>
      <c r="D1644" t="s">
        <v>96</v>
      </c>
      <c r="E1644" s="68" t="s">
        <v>164</v>
      </c>
      <c r="F1644" s="70" t="s">
        <v>72</v>
      </c>
      <c r="G1644" t="s">
        <v>305</v>
      </c>
      <c r="H1644" t="s">
        <v>335</v>
      </c>
      <c r="I1644" cm="1">
        <f t="array" ref="I1644">_xlfn.XLOOKUP(1,('Clean Data'!$A$1:$A$1893='Core data'!A1644)*('Clean Data'!$D$1:$D$1893='Core data'!D1644),'Clean Data'!$E$1:$E$1893,,0)</f>
        <v>1</v>
      </c>
    </row>
    <row r="1645" spans="1:9" hidden="1">
      <c r="A1645">
        <v>1</v>
      </c>
      <c r="B1645" t="s">
        <v>166</v>
      </c>
      <c r="C1645" t="s">
        <v>72</v>
      </c>
      <c r="D1645" t="s">
        <v>96</v>
      </c>
      <c r="E1645" s="69" t="s">
        <v>163</v>
      </c>
      <c r="F1645" s="71" t="s">
        <v>72</v>
      </c>
      <c r="G1645" t="s">
        <v>304</v>
      </c>
      <c r="H1645" t="s">
        <v>334</v>
      </c>
      <c r="I1645" cm="1">
        <f t="array" ref="I1645">_xlfn.XLOOKUP(1,('Clean Data'!$A$1:$A$1893='Core data'!A1645)*('Clean Data'!$D$1:$D$1893='Core data'!D1645),'Clean Data'!$E$1:$E$1893,,0)</f>
        <v>1</v>
      </c>
    </row>
    <row r="1646" spans="1:9" hidden="1">
      <c r="A1646">
        <v>2</v>
      </c>
      <c r="B1646" t="s">
        <v>167</v>
      </c>
      <c r="C1646" t="s">
        <v>72</v>
      </c>
      <c r="D1646" t="s">
        <v>96</v>
      </c>
      <c r="E1646" s="73" t="s">
        <v>162</v>
      </c>
      <c r="F1646" t="s">
        <v>72</v>
      </c>
      <c r="G1646" t="s">
        <v>72</v>
      </c>
      <c r="H1646" t="s">
        <v>96</v>
      </c>
      <c r="I1646" cm="1">
        <f t="array" ref="I1646">_xlfn.XLOOKUP(1,('Clean Data'!$A$1:$A$1893='Core data'!A1646)*('Clean Data'!$D$1:$D$1893='Core data'!D1646),'Clean Data'!$E$1:$E$1893,,0)</f>
        <v>1</v>
      </c>
    </row>
    <row r="1647" spans="1:9" hidden="1">
      <c r="A1647">
        <v>2</v>
      </c>
      <c r="B1647" t="s">
        <v>167</v>
      </c>
      <c r="C1647" t="s">
        <v>72</v>
      </c>
      <c r="D1647" t="s">
        <v>96</v>
      </c>
      <c r="E1647" s="68" t="s">
        <v>164</v>
      </c>
      <c r="F1647" s="70" t="s">
        <v>72</v>
      </c>
      <c r="G1647" t="s">
        <v>305</v>
      </c>
      <c r="H1647" t="s">
        <v>335</v>
      </c>
      <c r="I1647" cm="1">
        <f t="array" ref="I1647">_xlfn.XLOOKUP(1,('Clean Data'!$A$1:$A$1893='Core data'!A1647)*('Clean Data'!$D$1:$D$1893='Core data'!D1647),'Clean Data'!$E$1:$E$1893,,0)</f>
        <v>1</v>
      </c>
    </row>
    <row r="1648" spans="1:9" hidden="1">
      <c r="A1648">
        <v>2</v>
      </c>
      <c r="B1648" t="s">
        <v>167</v>
      </c>
      <c r="C1648" t="s">
        <v>72</v>
      </c>
      <c r="D1648" t="s">
        <v>96</v>
      </c>
      <c r="E1648" s="69" t="s">
        <v>163</v>
      </c>
      <c r="F1648" s="71" t="s">
        <v>72</v>
      </c>
      <c r="G1648" t="s">
        <v>304</v>
      </c>
      <c r="H1648" t="s">
        <v>334</v>
      </c>
      <c r="I1648" cm="1">
        <f t="array" ref="I1648">_xlfn.XLOOKUP(1,('Clean Data'!$A$1:$A$1893='Core data'!A1648)*('Clean Data'!$D$1:$D$1893='Core data'!D1648),'Clean Data'!$E$1:$E$1893,,0)</f>
        <v>1</v>
      </c>
    </row>
    <row r="1649" spans="1:9" hidden="1">
      <c r="A1649">
        <v>4</v>
      </c>
      <c r="B1649" t="s">
        <v>444</v>
      </c>
      <c r="C1649" t="s">
        <v>72</v>
      </c>
      <c r="D1649" t="s">
        <v>96</v>
      </c>
      <c r="E1649" s="73" t="s">
        <v>162</v>
      </c>
      <c r="F1649" t="s">
        <v>72</v>
      </c>
      <c r="G1649" t="s">
        <v>72</v>
      </c>
      <c r="H1649" t="s">
        <v>96</v>
      </c>
      <c r="I1649" cm="1">
        <f t="array" ref="I1649">_xlfn.XLOOKUP(1,('Clean Data'!$A$1:$A$1893='Core data'!A1649)*('Clean Data'!$D$1:$D$1893='Core data'!D1649),'Clean Data'!$E$1:$E$1893,,0)</f>
        <v>1</v>
      </c>
    </row>
    <row r="1650" spans="1:9" hidden="1">
      <c r="A1650">
        <v>4</v>
      </c>
      <c r="B1650" t="s">
        <v>444</v>
      </c>
      <c r="C1650" t="s">
        <v>72</v>
      </c>
      <c r="D1650" t="s">
        <v>96</v>
      </c>
      <c r="E1650" s="68" t="s">
        <v>164</v>
      </c>
      <c r="F1650" s="70" t="s">
        <v>72</v>
      </c>
      <c r="G1650" t="s">
        <v>305</v>
      </c>
      <c r="H1650" t="s">
        <v>335</v>
      </c>
      <c r="I1650" cm="1">
        <f t="array" ref="I1650">_xlfn.XLOOKUP(1,('Clean Data'!$A$1:$A$1893='Core data'!A1650)*('Clean Data'!$D$1:$D$1893='Core data'!D1650),'Clean Data'!$E$1:$E$1893,,0)</f>
        <v>1</v>
      </c>
    </row>
    <row r="1651" spans="1:9" hidden="1">
      <c r="A1651">
        <v>4</v>
      </c>
      <c r="B1651" t="s">
        <v>444</v>
      </c>
      <c r="C1651" t="s">
        <v>72</v>
      </c>
      <c r="D1651" t="s">
        <v>96</v>
      </c>
      <c r="E1651" s="69" t="s">
        <v>163</v>
      </c>
      <c r="F1651" s="71" t="s">
        <v>72</v>
      </c>
      <c r="G1651" t="s">
        <v>304</v>
      </c>
      <c r="H1651" t="s">
        <v>334</v>
      </c>
      <c r="I1651" cm="1">
        <f t="array" ref="I1651">_xlfn.XLOOKUP(1,('Clean Data'!$A$1:$A$1893='Core data'!A1651)*('Clean Data'!$D$1:$D$1893='Core data'!D1651),'Clean Data'!$E$1:$E$1893,,0)</f>
        <v>1</v>
      </c>
    </row>
    <row r="1652" spans="1:9" hidden="1">
      <c r="A1652">
        <v>5</v>
      </c>
      <c r="B1652" t="s">
        <v>169</v>
      </c>
      <c r="C1652" t="s">
        <v>72</v>
      </c>
      <c r="D1652" t="s">
        <v>96</v>
      </c>
      <c r="E1652" s="73" t="s">
        <v>162</v>
      </c>
      <c r="F1652" t="s">
        <v>72</v>
      </c>
      <c r="G1652" t="s">
        <v>72</v>
      </c>
      <c r="H1652" t="s">
        <v>96</v>
      </c>
      <c r="I1652" cm="1">
        <f t="array" ref="I1652">_xlfn.XLOOKUP(1,('Clean Data'!$A$1:$A$1893='Core data'!A1652)*('Clean Data'!$D$1:$D$1893='Core data'!D1652),'Clean Data'!$E$1:$E$1893,,0)</f>
        <v>1</v>
      </c>
    </row>
    <row r="1653" spans="1:9" hidden="1">
      <c r="A1653">
        <v>5</v>
      </c>
      <c r="B1653" t="s">
        <v>169</v>
      </c>
      <c r="C1653" t="s">
        <v>72</v>
      </c>
      <c r="D1653" t="s">
        <v>96</v>
      </c>
      <c r="E1653" s="68" t="s">
        <v>164</v>
      </c>
      <c r="F1653" s="70" t="s">
        <v>72</v>
      </c>
      <c r="G1653" t="s">
        <v>305</v>
      </c>
      <c r="H1653" t="s">
        <v>335</v>
      </c>
      <c r="I1653" cm="1">
        <f t="array" ref="I1653">_xlfn.XLOOKUP(1,('Clean Data'!$A$1:$A$1893='Core data'!A1653)*('Clean Data'!$D$1:$D$1893='Core data'!D1653),'Clean Data'!$E$1:$E$1893,,0)</f>
        <v>1</v>
      </c>
    </row>
    <row r="1654" spans="1:9" hidden="1">
      <c r="A1654">
        <v>5</v>
      </c>
      <c r="B1654" t="s">
        <v>169</v>
      </c>
      <c r="C1654" t="s">
        <v>72</v>
      </c>
      <c r="D1654" t="s">
        <v>96</v>
      </c>
      <c r="E1654" s="69" t="s">
        <v>163</v>
      </c>
      <c r="F1654" s="71" t="s">
        <v>72</v>
      </c>
      <c r="G1654" t="s">
        <v>304</v>
      </c>
      <c r="H1654" t="s">
        <v>334</v>
      </c>
      <c r="I1654" cm="1">
        <f t="array" ref="I1654">_xlfn.XLOOKUP(1,('Clean Data'!$A$1:$A$1893='Core data'!A1654)*('Clean Data'!$D$1:$D$1893='Core data'!D1654),'Clean Data'!$E$1:$E$1893,,0)</f>
        <v>1</v>
      </c>
    </row>
    <row r="1655" spans="1:9" hidden="1">
      <c r="A1655">
        <v>6</v>
      </c>
      <c r="B1655" t="s">
        <v>170</v>
      </c>
      <c r="C1655" t="s">
        <v>72</v>
      </c>
      <c r="D1655" t="s">
        <v>96</v>
      </c>
      <c r="E1655" s="73" t="s">
        <v>162</v>
      </c>
      <c r="F1655" t="s">
        <v>72</v>
      </c>
      <c r="G1655" t="s">
        <v>72</v>
      </c>
      <c r="H1655" t="s">
        <v>96</v>
      </c>
      <c r="I1655" cm="1">
        <f t="array" ref="I1655">_xlfn.XLOOKUP(1,('Clean Data'!$A$1:$A$1893='Core data'!A1655)*('Clean Data'!$D$1:$D$1893='Core data'!D1655),'Clean Data'!$E$1:$E$1893,,0)</f>
        <v>1</v>
      </c>
    </row>
    <row r="1656" spans="1:9" hidden="1">
      <c r="A1656">
        <v>6</v>
      </c>
      <c r="B1656" t="s">
        <v>170</v>
      </c>
      <c r="C1656" t="s">
        <v>72</v>
      </c>
      <c r="D1656" t="s">
        <v>96</v>
      </c>
      <c r="E1656" s="68" t="s">
        <v>164</v>
      </c>
      <c r="F1656" s="70" t="s">
        <v>72</v>
      </c>
      <c r="G1656" t="s">
        <v>305</v>
      </c>
      <c r="H1656" t="s">
        <v>335</v>
      </c>
      <c r="I1656" cm="1">
        <f t="array" ref="I1656">_xlfn.XLOOKUP(1,('Clean Data'!$A$1:$A$1893='Core data'!A1656)*('Clean Data'!$D$1:$D$1893='Core data'!D1656),'Clean Data'!$E$1:$E$1893,,0)</f>
        <v>1</v>
      </c>
    </row>
    <row r="1657" spans="1:9" hidden="1">
      <c r="A1657">
        <v>6</v>
      </c>
      <c r="B1657" t="s">
        <v>170</v>
      </c>
      <c r="C1657" t="s">
        <v>72</v>
      </c>
      <c r="D1657" t="s">
        <v>96</v>
      </c>
      <c r="E1657" s="69" t="s">
        <v>163</v>
      </c>
      <c r="F1657" s="71" t="s">
        <v>72</v>
      </c>
      <c r="G1657" t="s">
        <v>304</v>
      </c>
      <c r="H1657" t="s">
        <v>334</v>
      </c>
      <c r="I1657" cm="1">
        <f t="array" ref="I1657">_xlfn.XLOOKUP(1,('Clean Data'!$A$1:$A$1893='Core data'!A1657)*('Clean Data'!$D$1:$D$1893='Core data'!D1657),'Clean Data'!$E$1:$E$1893,,0)</f>
        <v>1</v>
      </c>
    </row>
    <row r="1658" spans="1:9" hidden="1">
      <c r="A1658">
        <v>7</v>
      </c>
      <c r="B1658" t="s">
        <v>171</v>
      </c>
      <c r="C1658" t="s">
        <v>72</v>
      </c>
      <c r="D1658" t="s">
        <v>96</v>
      </c>
      <c r="E1658" s="73" t="s">
        <v>162</v>
      </c>
      <c r="F1658" t="s">
        <v>72</v>
      </c>
      <c r="G1658" t="s">
        <v>72</v>
      </c>
      <c r="H1658" t="s">
        <v>96</v>
      </c>
      <c r="I1658" cm="1">
        <f t="array" ref="I1658">_xlfn.XLOOKUP(1,('Clean Data'!$A$1:$A$1893='Core data'!A1658)*('Clean Data'!$D$1:$D$1893='Core data'!D1658),'Clean Data'!$E$1:$E$1893,,0)</f>
        <v>1</v>
      </c>
    </row>
    <row r="1659" spans="1:9" hidden="1">
      <c r="A1659">
        <v>7</v>
      </c>
      <c r="B1659" t="s">
        <v>171</v>
      </c>
      <c r="C1659" t="s">
        <v>72</v>
      </c>
      <c r="D1659" t="s">
        <v>96</v>
      </c>
      <c r="E1659" s="68" t="s">
        <v>164</v>
      </c>
      <c r="F1659" s="70" t="s">
        <v>72</v>
      </c>
      <c r="G1659" t="s">
        <v>305</v>
      </c>
      <c r="H1659" t="s">
        <v>335</v>
      </c>
      <c r="I1659" cm="1">
        <f t="array" ref="I1659">_xlfn.XLOOKUP(1,('Clean Data'!$A$1:$A$1893='Core data'!A1659)*('Clean Data'!$D$1:$D$1893='Core data'!D1659),'Clean Data'!$E$1:$E$1893,,0)</f>
        <v>1</v>
      </c>
    </row>
    <row r="1660" spans="1:9" hidden="1">
      <c r="A1660">
        <v>7</v>
      </c>
      <c r="B1660" t="s">
        <v>171</v>
      </c>
      <c r="C1660" t="s">
        <v>72</v>
      </c>
      <c r="D1660" t="s">
        <v>96</v>
      </c>
      <c r="E1660" s="69" t="s">
        <v>163</v>
      </c>
      <c r="F1660" s="71" t="s">
        <v>72</v>
      </c>
      <c r="G1660" t="s">
        <v>304</v>
      </c>
      <c r="H1660" t="s">
        <v>334</v>
      </c>
      <c r="I1660" cm="1">
        <f t="array" ref="I1660">_xlfn.XLOOKUP(1,('Clean Data'!$A$1:$A$1893='Core data'!A1660)*('Clean Data'!$D$1:$D$1893='Core data'!D1660),'Clean Data'!$E$1:$E$1893,,0)</f>
        <v>1</v>
      </c>
    </row>
    <row r="1661" spans="1:9" hidden="1">
      <c r="A1661">
        <v>8</v>
      </c>
      <c r="B1661" t="s">
        <v>172</v>
      </c>
      <c r="C1661" t="s">
        <v>72</v>
      </c>
      <c r="D1661" t="s">
        <v>96</v>
      </c>
      <c r="E1661" s="73" t="s">
        <v>162</v>
      </c>
      <c r="F1661" t="s">
        <v>72</v>
      </c>
      <c r="G1661" t="s">
        <v>72</v>
      </c>
      <c r="H1661" t="s">
        <v>96</v>
      </c>
      <c r="I1661" cm="1">
        <f t="array" ref="I1661">_xlfn.XLOOKUP(1,('Clean Data'!$A$1:$A$1893='Core data'!A1661)*('Clean Data'!$D$1:$D$1893='Core data'!D1661),'Clean Data'!$E$1:$E$1893,,0)</f>
        <v>1</v>
      </c>
    </row>
    <row r="1662" spans="1:9" hidden="1">
      <c r="A1662">
        <v>8</v>
      </c>
      <c r="B1662" t="s">
        <v>172</v>
      </c>
      <c r="C1662" t="s">
        <v>72</v>
      </c>
      <c r="D1662" t="s">
        <v>96</v>
      </c>
      <c r="E1662" s="68" t="s">
        <v>164</v>
      </c>
      <c r="F1662" s="70" t="s">
        <v>72</v>
      </c>
      <c r="G1662" t="s">
        <v>305</v>
      </c>
      <c r="H1662" t="s">
        <v>335</v>
      </c>
      <c r="I1662" cm="1">
        <f t="array" ref="I1662">_xlfn.XLOOKUP(1,('Clean Data'!$A$1:$A$1893='Core data'!A1662)*('Clean Data'!$D$1:$D$1893='Core data'!D1662),'Clean Data'!$E$1:$E$1893,,0)</f>
        <v>1</v>
      </c>
    </row>
    <row r="1663" spans="1:9" hidden="1">
      <c r="A1663">
        <v>8</v>
      </c>
      <c r="B1663" t="s">
        <v>172</v>
      </c>
      <c r="C1663" t="s">
        <v>72</v>
      </c>
      <c r="D1663" t="s">
        <v>96</v>
      </c>
      <c r="E1663" s="69" t="s">
        <v>163</v>
      </c>
      <c r="F1663" s="71" t="s">
        <v>72</v>
      </c>
      <c r="G1663" t="s">
        <v>304</v>
      </c>
      <c r="H1663" t="s">
        <v>334</v>
      </c>
      <c r="I1663" cm="1">
        <f t="array" ref="I1663">_xlfn.XLOOKUP(1,('Clean Data'!$A$1:$A$1893='Core data'!A1663)*('Clean Data'!$D$1:$D$1893='Core data'!D1663),'Clean Data'!$E$1:$E$1893,,0)</f>
        <v>1</v>
      </c>
    </row>
    <row r="1664" spans="1:9" hidden="1">
      <c r="A1664">
        <v>9</v>
      </c>
      <c r="B1664" t="s">
        <v>173</v>
      </c>
      <c r="C1664" t="s">
        <v>72</v>
      </c>
      <c r="D1664" t="s">
        <v>96</v>
      </c>
      <c r="E1664" s="73" t="s">
        <v>162</v>
      </c>
      <c r="F1664" t="s">
        <v>72</v>
      </c>
      <c r="G1664" t="s">
        <v>72</v>
      </c>
      <c r="H1664" t="s">
        <v>96</v>
      </c>
      <c r="I1664" cm="1">
        <f t="array" ref="I1664">_xlfn.XLOOKUP(1,('Clean Data'!$A$1:$A$1893='Core data'!A1664)*('Clean Data'!$D$1:$D$1893='Core data'!D1664),'Clean Data'!$E$1:$E$1893,,0)</f>
        <v>1</v>
      </c>
    </row>
    <row r="1665" spans="1:9" hidden="1">
      <c r="A1665">
        <v>9</v>
      </c>
      <c r="B1665" t="s">
        <v>173</v>
      </c>
      <c r="C1665" t="s">
        <v>72</v>
      </c>
      <c r="D1665" t="s">
        <v>96</v>
      </c>
      <c r="E1665" s="68" t="s">
        <v>164</v>
      </c>
      <c r="F1665" s="70" t="s">
        <v>72</v>
      </c>
      <c r="G1665" t="s">
        <v>305</v>
      </c>
      <c r="H1665" t="s">
        <v>335</v>
      </c>
      <c r="I1665" cm="1">
        <f t="array" ref="I1665">_xlfn.XLOOKUP(1,('Clean Data'!$A$1:$A$1893='Core data'!A1665)*('Clean Data'!$D$1:$D$1893='Core data'!D1665),'Clean Data'!$E$1:$E$1893,,0)</f>
        <v>1</v>
      </c>
    </row>
    <row r="1666" spans="1:9" hidden="1">
      <c r="A1666">
        <v>9</v>
      </c>
      <c r="B1666" t="s">
        <v>173</v>
      </c>
      <c r="C1666" t="s">
        <v>72</v>
      </c>
      <c r="D1666" t="s">
        <v>96</v>
      </c>
      <c r="E1666" s="69" t="s">
        <v>163</v>
      </c>
      <c r="F1666" s="71" t="s">
        <v>72</v>
      </c>
      <c r="G1666" t="s">
        <v>304</v>
      </c>
      <c r="H1666" t="s">
        <v>334</v>
      </c>
      <c r="I1666" cm="1">
        <f t="array" ref="I1666">_xlfn.XLOOKUP(1,('Clean Data'!$A$1:$A$1893='Core data'!A1666)*('Clean Data'!$D$1:$D$1893='Core data'!D1666),'Clean Data'!$E$1:$E$1893,,0)</f>
        <v>1</v>
      </c>
    </row>
    <row r="1667" spans="1:9" hidden="1">
      <c r="A1667">
        <v>10</v>
      </c>
      <c r="B1667" t="s">
        <v>174</v>
      </c>
      <c r="C1667" t="s">
        <v>72</v>
      </c>
      <c r="D1667" t="s">
        <v>96</v>
      </c>
      <c r="E1667" s="73" t="s">
        <v>162</v>
      </c>
      <c r="F1667" t="s">
        <v>72</v>
      </c>
      <c r="G1667" t="s">
        <v>72</v>
      </c>
      <c r="H1667" t="s">
        <v>96</v>
      </c>
      <c r="I1667" cm="1">
        <f t="array" ref="I1667">_xlfn.XLOOKUP(1,('Clean Data'!$A$1:$A$1893='Core data'!A1667)*('Clean Data'!$D$1:$D$1893='Core data'!D1667),'Clean Data'!$E$1:$E$1893,,0)</f>
        <v>1</v>
      </c>
    </row>
    <row r="1668" spans="1:9" hidden="1">
      <c r="A1668">
        <v>10</v>
      </c>
      <c r="B1668" t="s">
        <v>174</v>
      </c>
      <c r="C1668" t="s">
        <v>72</v>
      </c>
      <c r="D1668" t="s">
        <v>96</v>
      </c>
      <c r="E1668" s="68" t="s">
        <v>164</v>
      </c>
      <c r="F1668" s="70" t="s">
        <v>72</v>
      </c>
      <c r="G1668" t="s">
        <v>305</v>
      </c>
      <c r="H1668" t="s">
        <v>335</v>
      </c>
      <c r="I1668" cm="1">
        <f t="array" ref="I1668">_xlfn.XLOOKUP(1,('Clean Data'!$A$1:$A$1893='Core data'!A1668)*('Clean Data'!$D$1:$D$1893='Core data'!D1668),'Clean Data'!$E$1:$E$1893,,0)</f>
        <v>1</v>
      </c>
    </row>
    <row r="1669" spans="1:9" hidden="1">
      <c r="A1669">
        <v>10</v>
      </c>
      <c r="B1669" t="s">
        <v>174</v>
      </c>
      <c r="C1669" t="s">
        <v>72</v>
      </c>
      <c r="D1669" t="s">
        <v>96</v>
      </c>
      <c r="E1669" s="69" t="s">
        <v>163</v>
      </c>
      <c r="F1669" s="71" t="s">
        <v>72</v>
      </c>
      <c r="G1669" t="s">
        <v>304</v>
      </c>
      <c r="H1669" t="s">
        <v>334</v>
      </c>
      <c r="I1669" cm="1">
        <f t="array" ref="I1669">_xlfn.XLOOKUP(1,('Clean Data'!$A$1:$A$1893='Core data'!A1669)*('Clean Data'!$D$1:$D$1893='Core data'!D1669),'Clean Data'!$E$1:$E$1893,,0)</f>
        <v>1</v>
      </c>
    </row>
    <row r="1670" spans="1:9" hidden="1">
      <c r="A1670">
        <v>11</v>
      </c>
      <c r="B1670" t="s">
        <v>175</v>
      </c>
      <c r="C1670" t="s">
        <v>72</v>
      </c>
      <c r="D1670" t="s">
        <v>96</v>
      </c>
      <c r="E1670" s="73" t="s">
        <v>162</v>
      </c>
      <c r="F1670" t="s">
        <v>72</v>
      </c>
      <c r="G1670" t="s">
        <v>72</v>
      </c>
      <c r="H1670" t="s">
        <v>96</v>
      </c>
      <c r="I1670" cm="1">
        <f t="array" ref="I1670">_xlfn.XLOOKUP(1,('Clean Data'!$A$1:$A$1893='Core data'!A1670)*('Clean Data'!$D$1:$D$1893='Core data'!D1670),'Clean Data'!$E$1:$E$1893,,0)</f>
        <v>1</v>
      </c>
    </row>
    <row r="1671" spans="1:9" hidden="1">
      <c r="A1671">
        <v>11</v>
      </c>
      <c r="B1671" t="s">
        <v>175</v>
      </c>
      <c r="C1671" t="s">
        <v>72</v>
      </c>
      <c r="D1671" t="s">
        <v>96</v>
      </c>
      <c r="E1671" s="68" t="s">
        <v>164</v>
      </c>
      <c r="F1671" s="70" t="s">
        <v>72</v>
      </c>
      <c r="G1671" t="s">
        <v>305</v>
      </c>
      <c r="H1671" t="s">
        <v>335</v>
      </c>
      <c r="I1671" cm="1">
        <f t="array" ref="I1671">_xlfn.XLOOKUP(1,('Clean Data'!$A$1:$A$1893='Core data'!A1671)*('Clean Data'!$D$1:$D$1893='Core data'!D1671),'Clean Data'!$E$1:$E$1893,,0)</f>
        <v>1</v>
      </c>
    </row>
    <row r="1672" spans="1:9" hidden="1">
      <c r="A1672">
        <v>11</v>
      </c>
      <c r="B1672" t="s">
        <v>175</v>
      </c>
      <c r="C1672" t="s">
        <v>72</v>
      </c>
      <c r="D1672" t="s">
        <v>96</v>
      </c>
      <c r="E1672" s="69" t="s">
        <v>163</v>
      </c>
      <c r="F1672" s="71" t="s">
        <v>72</v>
      </c>
      <c r="G1672" t="s">
        <v>304</v>
      </c>
      <c r="H1672" t="s">
        <v>334</v>
      </c>
      <c r="I1672" cm="1">
        <f t="array" ref="I1672">_xlfn.XLOOKUP(1,('Clean Data'!$A$1:$A$1893='Core data'!A1672)*('Clean Data'!$D$1:$D$1893='Core data'!D1672),'Clean Data'!$E$1:$E$1893,,0)</f>
        <v>1</v>
      </c>
    </row>
    <row r="1673" spans="1:9" hidden="1">
      <c r="A1673">
        <v>12</v>
      </c>
      <c r="B1673" t="s">
        <v>176</v>
      </c>
      <c r="C1673" t="s">
        <v>72</v>
      </c>
      <c r="D1673" t="s">
        <v>96</v>
      </c>
      <c r="E1673" s="73" t="s">
        <v>162</v>
      </c>
      <c r="F1673" t="s">
        <v>72</v>
      </c>
      <c r="G1673" t="s">
        <v>72</v>
      </c>
      <c r="H1673" t="s">
        <v>96</v>
      </c>
      <c r="I1673" cm="1">
        <f t="array" ref="I1673">_xlfn.XLOOKUP(1,('Clean Data'!$A$1:$A$1893='Core data'!A1673)*('Clean Data'!$D$1:$D$1893='Core data'!D1673),'Clean Data'!$E$1:$E$1893,,0)</f>
        <v>1</v>
      </c>
    </row>
    <row r="1674" spans="1:9" hidden="1">
      <c r="A1674">
        <v>12</v>
      </c>
      <c r="B1674" t="s">
        <v>176</v>
      </c>
      <c r="C1674" t="s">
        <v>72</v>
      </c>
      <c r="D1674" t="s">
        <v>96</v>
      </c>
      <c r="E1674" s="68" t="s">
        <v>164</v>
      </c>
      <c r="F1674" s="70" t="s">
        <v>72</v>
      </c>
      <c r="G1674" t="s">
        <v>305</v>
      </c>
      <c r="H1674" t="s">
        <v>335</v>
      </c>
      <c r="I1674" cm="1">
        <f t="array" ref="I1674">_xlfn.XLOOKUP(1,('Clean Data'!$A$1:$A$1893='Core data'!A1674)*('Clean Data'!$D$1:$D$1893='Core data'!D1674),'Clean Data'!$E$1:$E$1893,,0)</f>
        <v>1</v>
      </c>
    </row>
    <row r="1675" spans="1:9" hidden="1">
      <c r="A1675">
        <v>12</v>
      </c>
      <c r="B1675" t="s">
        <v>176</v>
      </c>
      <c r="C1675" t="s">
        <v>72</v>
      </c>
      <c r="D1675" t="s">
        <v>96</v>
      </c>
      <c r="E1675" s="69" t="s">
        <v>163</v>
      </c>
      <c r="F1675" s="71" t="s">
        <v>72</v>
      </c>
      <c r="G1675" t="s">
        <v>304</v>
      </c>
      <c r="H1675" t="s">
        <v>334</v>
      </c>
      <c r="I1675" cm="1">
        <f t="array" ref="I1675">_xlfn.XLOOKUP(1,('Clean Data'!$A$1:$A$1893='Core data'!A1675)*('Clean Data'!$D$1:$D$1893='Core data'!D1675),'Clean Data'!$E$1:$E$1893,,0)</f>
        <v>1</v>
      </c>
    </row>
    <row r="1676" spans="1:9" hidden="1">
      <c r="A1676">
        <v>13</v>
      </c>
      <c r="B1676" t="s">
        <v>177</v>
      </c>
      <c r="C1676" t="s">
        <v>72</v>
      </c>
      <c r="D1676" t="s">
        <v>96</v>
      </c>
      <c r="E1676" s="73" t="s">
        <v>162</v>
      </c>
      <c r="F1676" t="s">
        <v>72</v>
      </c>
      <c r="G1676" t="s">
        <v>72</v>
      </c>
      <c r="H1676" t="s">
        <v>96</v>
      </c>
      <c r="I1676" cm="1">
        <f t="array" ref="I1676">_xlfn.XLOOKUP(1,('Clean Data'!$A$1:$A$1893='Core data'!A1676)*('Clean Data'!$D$1:$D$1893='Core data'!D1676),'Clean Data'!$E$1:$E$1893,,0)</f>
        <v>1</v>
      </c>
    </row>
    <row r="1677" spans="1:9" hidden="1">
      <c r="A1677">
        <v>13</v>
      </c>
      <c r="B1677" t="s">
        <v>177</v>
      </c>
      <c r="C1677" t="s">
        <v>72</v>
      </c>
      <c r="D1677" t="s">
        <v>96</v>
      </c>
      <c r="E1677" s="68" t="s">
        <v>164</v>
      </c>
      <c r="F1677" s="70" t="s">
        <v>72</v>
      </c>
      <c r="G1677" t="s">
        <v>305</v>
      </c>
      <c r="H1677" t="s">
        <v>335</v>
      </c>
      <c r="I1677" cm="1">
        <f t="array" ref="I1677">_xlfn.XLOOKUP(1,('Clean Data'!$A$1:$A$1893='Core data'!A1677)*('Clean Data'!$D$1:$D$1893='Core data'!D1677),'Clean Data'!$E$1:$E$1893,,0)</f>
        <v>1</v>
      </c>
    </row>
    <row r="1678" spans="1:9" hidden="1">
      <c r="A1678">
        <v>13</v>
      </c>
      <c r="B1678" t="s">
        <v>177</v>
      </c>
      <c r="C1678" t="s">
        <v>72</v>
      </c>
      <c r="D1678" t="s">
        <v>96</v>
      </c>
      <c r="E1678" s="69" t="s">
        <v>163</v>
      </c>
      <c r="F1678" s="71" t="s">
        <v>72</v>
      </c>
      <c r="G1678" t="s">
        <v>304</v>
      </c>
      <c r="H1678" t="s">
        <v>334</v>
      </c>
      <c r="I1678" cm="1">
        <f t="array" ref="I1678">_xlfn.XLOOKUP(1,('Clean Data'!$A$1:$A$1893='Core data'!A1678)*('Clean Data'!$D$1:$D$1893='Core data'!D1678),'Clean Data'!$E$1:$E$1893,,0)</f>
        <v>1</v>
      </c>
    </row>
    <row r="1679" spans="1:9" hidden="1">
      <c r="A1679">
        <v>14</v>
      </c>
      <c r="B1679" t="s">
        <v>178</v>
      </c>
      <c r="C1679" t="s">
        <v>72</v>
      </c>
      <c r="D1679" t="s">
        <v>96</v>
      </c>
      <c r="E1679" s="73" t="s">
        <v>162</v>
      </c>
      <c r="F1679" t="s">
        <v>72</v>
      </c>
      <c r="G1679" t="s">
        <v>72</v>
      </c>
      <c r="H1679" t="s">
        <v>96</v>
      </c>
      <c r="I1679" cm="1">
        <f t="array" ref="I1679">_xlfn.XLOOKUP(1,('Clean Data'!$A$1:$A$1893='Core data'!A1679)*('Clean Data'!$D$1:$D$1893='Core data'!D1679),'Clean Data'!$E$1:$E$1893,,0)</f>
        <v>1</v>
      </c>
    </row>
    <row r="1680" spans="1:9" hidden="1">
      <c r="A1680">
        <v>14</v>
      </c>
      <c r="B1680" t="s">
        <v>178</v>
      </c>
      <c r="C1680" t="s">
        <v>72</v>
      </c>
      <c r="D1680" t="s">
        <v>96</v>
      </c>
      <c r="E1680" s="68" t="s">
        <v>164</v>
      </c>
      <c r="F1680" s="70" t="s">
        <v>72</v>
      </c>
      <c r="G1680" t="s">
        <v>305</v>
      </c>
      <c r="H1680" t="s">
        <v>335</v>
      </c>
      <c r="I1680" cm="1">
        <f t="array" ref="I1680">_xlfn.XLOOKUP(1,('Clean Data'!$A$1:$A$1893='Core data'!A1680)*('Clean Data'!$D$1:$D$1893='Core data'!D1680),'Clean Data'!$E$1:$E$1893,,0)</f>
        <v>1</v>
      </c>
    </row>
    <row r="1681" spans="1:9" hidden="1">
      <c r="A1681">
        <v>14</v>
      </c>
      <c r="B1681" t="s">
        <v>178</v>
      </c>
      <c r="C1681" t="s">
        <v>72</v>
      </c>
      <c r="D1681" t="s">
        <v>96</v>
      </c>
      <c r="E1681" s="69" t="s">
        <v>163</v>
      </c>
      <c r="F1681" s="71" t="s">
        <v>72</v>
      </c>
      <c r="G1681" t="s">
        <v>304</v>
      </c>
      <c r="H1681" t="s">
        <v>334</v>
      </c>
      <c r="I1681" cm="1">
        <f t="array" ref="I1681">_xlfn.XLOOKUP(1,('Clean Data'!$A$1:$A$1893='Core data'!A1681)*('Clean Data'!$D$1:$D$1893='Core data'!D1681),'Clean Data'!$E$1:$E$1893,,0)</f>
        <v>1</v>
      </c>
    </row>
    <row r="1682" spans="1:9" hidden="1">
      <c r="A1682">
        <v>15</v>
      </c>
      <c r="B1682" t="s">
        <v>179</v>
      </c>
      <c r="C1682" t="s">
        <v>72</v>
      </c>
      <c r="D1682" t="s">
        <v>96</v>
      </c>
      <c r="E1682" s="73" t="s">
        <v>162</v>
      </c>
      <c r="F1682" t="s">
        <v>72</v>
      </c>
      <c r="G1682" t="s">
        <v>72</v>
      </c>
      <c r="H1682" t="s">
        <v>96</v>
      </c>
      <c r="I1682" cm="1">
        <f t="array" ref="I1682">_xlfn.XLOOKUP(1,('Clean Data'!$A$1:$A$1893='Core data'!A1682)*('Clean Data'!$D$1:$D$1893='Core data'!D1682),'Clean Data'!$E$1:$E$1893,,0)</f>
        <v>1</v>
      </c>
    </row>
    <row r="1683" spans="1:9" hidden="1">
      <c r="A1683">
        <v>15</v>
      </c>
      <c r="B1683" t="s">
        <v>179</v>
      </c>
      <c r="C1683" t="s">
        <v>72</v>
      </c>
      <c r="D1683" t="s">
        <v>96</v>
      </c>
      <c r="E1683" s="68" t="s">
        <v>164</v>
      </c>
      <c r="F1683" s="70" t="s">
        <v>72</v>
      </c>
      <c r="G1683" t="s">
        <v>305</v>
      </c>
      <c r="H1683" t="s">
        <v>335</v>
      </c>
      <c r="I1683" cm="1">
        <f t="array" ref="I1683">_xlfn.XLOOKUP(1,('Clean Data'!$A$1:$A$1893='Core data'!A1683)*('Clean Data'!$D$1:$D$1893='Core data'!D1683),'Clean Data'!$E$1:$E$1893,,0)</f>
        <v>1</v>
      </c>
    </row>
    <row r="1684" spans="1:9" hidden="1">
      <c r="A1684">
        <v>15</v>
      </c>
      <c r="B1684" t="s">
        <v>179</v>
      </c>
      <c r="C1684" t="s">
        <v>72</v>
      </c>
      <c r="D1684" t="s">
        <v>96</v>
      </c>
      <c r="E1684" s="69" t="s">
        <v>163</v>
      </c>
      <c r="F1684" s="71" t="s">
        <v>72</v>
      </c>
      <c r="G1684" t="s">
        <v>304</v>
      </c>
      <c r="H1684" t="s">
        <v>334</v>
      </c>
      <c r="I1684" cm="1">
        <f t="array" ref="I1684">_xlfn.XLOOKUP(1,('Clean Data'!$A$1:$A$1893='Core data'!A1684)*('Clean Data'!$D$1:$D$1893='Core data'!D1684),'Clean Data'!$E$1:$E$1893,,0)</f>
        <v>1</v>
      </c>
    </row>
    <row r="1685" spans="1:9" hidden="1">
      <c r="A1685">
        <v>16</v>
      </c>
      <c r="B1685" t="s">
        <v>180</v>
      </c>
      <c r="C1685" t="s">
        <v>72</v>
      </c>
      <c r="D1685" t="s">
        <v>96</v>
      </c>
      <c r="E1685" s="73" t="s">
        <v>162</v>
      </c>
      <c r="F1685" t="s">
        <v>72</v>
      </c>
      <c r="G1685" t="s">
        <v>72</v>
      </c>
      <c r="H1685" t="s">
        <v>96</v>
      </c>
      <c r="I1685" cm="1">
        <f t="array" ref="I1685">_xlfn.XLOOKUP(1,('Clean Data'!$A$1:$A$1893='Core data'!A1685)*('Clean Data'!$D$1:$D$1893='Core data'!D1685),'Clean Data'!$E$1:$E$1893,,0)</f>
        <v>1</v>
      </c>
    </row>
    <row r="1686" spans="1:9" hidden="1">
      <c r="A1686">
        <v>16</v>
      </c>
      <c r="B1686" t="s">
        <v>180</v>
      </c>
      <c r="C1686" t="s">
        <v>72</v>
      </c>
      <c r="D1686" t="s">
        <v>96</v>
      </c>
      <c r="E1686" s="68" t="s">
        <v>164</v>
      </c>
      <c r="F1686" s="70" t="s">
        <v>72</v>
      </c>
      <c r="G1686" t="s">
        <v>305</v>
      </c>
      <c r="H1686" t="s">
        <v>335</v>
      </c>
      <c r="I1686" cm="1">
        <f t="array" ref="I1686">_xlfn.XLOOKUP(1,('Clean Data'!$A$1:$A$1893='Core data'!A1686)*('Clean Data'!$D$1:$D$1893='Core data'!D1686),'Clean Data'!$E$1:$E$1893,,0)</f>
        <v>1</v>
      </c>
    </row>
    <row r="1687" spans="1:9" hidden="1">
      <c r="A1687">
        <v>16</v>
      </c>
      <c r="B1687" t="s">
        <v>180</v>
      </c>
      <c r="C1687" t="s">
        <v>72</v>
      </c>
      <c r="D1687" t="s">
        <v>96</v>
      </c>
      <c r="E1687" s="69" t="s">
        <v>163</v>
      </c>
      <c r="F1687" s="71" t="s">
        <v>72</v>
      </c>
      <c r="G1687" t="s">
        <v>304</v>
      </c>
      <c r="H1687" t="s">
        <v>334</v>
      </c>
      <c r="I1687" cm="1">
        <f t="array" ref="I1687">_xlfn.XLOOKUP(1,('Clean Data'!$A$1:$A$1893='Core data'!A1687)*('Clean Data'!$D$1:$D$1893='Core data'!D1687),'Clean Data'!$E$1:$E$1893,,0)</f>
        <v>1</v>
      </c>
    </row>
    <row r="1688" spans="1:9" hidden="1">
      <c r="A1688">
        <v>1</v>
      </c>
      <c r="B1688" t="s">
        <v>166</v>
      </c>
      <c r="C1688" t="s">
        <v>72</v>
      </c>
      <c r="D1688" t="s">
        <v>97</v>
      </c>
      <c r="E1688" s="73" t="s">
        <v>162</v>
      </c>
      <c r="F1688" t="s">
        <v>72</v>
      </c>
      <c r="G1688" t="s">
        <v>72</v>
      </c>
      <c r="H1688" t="s">
        <v>336</v>
      </c>
      <c r="I1688" cm="1">
        <f t="array" ref="I1688">_xlfn.XLOOKUP(1,('Clean Data'!$A$1:$A$1893='Core data'!A1688)*('Clean Data'!$D$1:$D$1893='Core data'!D1688),'Clean Data'!$E$1:$E$1893,,0)</f>
        <v>1</v>
      </c>
    </row>
    <row r="1689" spans="1:9" hidden="1">
      <c r="A1689">
        <v>1</v>
      </c>
      <c r="B1689" t="s">
        <v>166</v>
      </c>
      <c r="C1689" t="s">
        <v>72</v>
      </c>
      <c r="D1689" t="s">
        <v>97</v>
      </c>
      <c r="E1689" s="68" t="s">
        <v>164</v>
      </c>
      <c r="F1689" s="70" t="s">
        <v>72</v>
      </c>
      <c r="G1689" t="s">
        <v>305</v>
      </c>
      <c r="H1689" t="s">
        <v>338</v>
      </c>
      <c r="I1689" cm="1">
        <f t="array" ref="I1689">_xlfn.XLOOKUP(1,('Clean Data'!$A$1:$A$1893='Core data'!A1689)*('Clean Data'!$D$1:$D$1893='Core data'!D1689),'Clean Data'!$E$1:$E$1893,,0)</f>
        <v>1</v>
      </c>
    </row>
    <row r="1690" spans="1:9" hidden="1">
      <c r="A1690">
        <v>1</v>
      </c>
      <c r="B1690" t="s">
        <v>166</v>
      </c>
      <c r="C1690" t="s">
        <v>72</v>
      </c>
      <c r="D1690" t="s">
        <v>97</v>
      </c>
      <c r="E1690" s="69" t="s">
        <v>163</v>
      </c>
      <c r="F1690" s="71" t="s">
        <v>72</v>
      </c>
      <c r="G1690" t="s">
        <v>304</v>
      </c>
      <c r="H1690" t="s">
        <v>337</v>
      </c>
      <c r="I1690" cm="1">
        <f t="array" ref="I1690">_xlfn.XLOOKUP(1,('Clean Data'!$A$1:$A$1893='Core data'!A1690)*('Clean Data'!$D$1:$D$1893='Core data'!D1690),'Clean Data'!$E$1:$E$1893,,0)</f>
        <v>1</v>
      </c>
    </row>
    <row r="1691" spans="1:9" hidden="1">
      <c r="A1691">
        <v>2</v>
      </c>
      <c r="B1691" t="s">
        <v>167</v>
      </c>
      <c r="C1691" t="s">
        <v>72</v>
      </c>
      <c r="D1691" t="s">
        <v>97</v>
      </c>
      <c r="E1691" s="73" t="s">
        <v>162</v>
      </c>
      <c r="F1691" t="s">
        <v>72</v>
      </c>
      <c r="G1691" t="s">
        <v>72</v>
      </c>
      <c r="H1691" t="s">
        <v>336</v>
      </c>
      <c r="I1691" cm="1">
        <f t="array" ref="I1691">_xlfn.XLOOKUP(1,('Clean Data'!$A$1:$A$1893='Core data'!A1691)*('Clean Data'!$D$1:$D$1893='Core data'!D1691),'Clean Data'!$E$1:$E$1893,,0)</f>
        <v>1</v>
      </c>
    </row>
    <row r="1692" spans="1:9" hidden="1">
      <c r="A1692">
        <v>2</v>
      </c>
      <c r="B1692" t="s">
        <v>167</v>
      </c>
      <c r="C1692" t="s">
        <v>72</v>
      </c>
      <c r="D1692" t="s">
        <v>97</v>
      </c>
      <c r="E1692" s="68" t="s">
        <v>164</v>
      </c>
      <c r="F1692" s="70" t="s">
        <v>72</v>
      </c>
      <c r="G1692" t="s">
        <v>305</v>
      </c>
      <c r="H1692" t="s">
        <v>338</v>
      </c>
      <c r="I1692" cm="1">
        <f t="array" ref="I1692">_xlfn.XLOOKUP(1,('Clean Data'!$A$1:$A$1893='Core data'!A1692)*('Clean Data'!$D$1:$D$1893='Core data'!D1692),'Clean Data'!$E$1:$E$1893,,0)</f>
        <v>1</v>
      </c>
    </row>
    <row r="1693" spans="1:9" hidden="1">
      <c r="A1693">
        <v>2</v>
      </c>
      <c r="B1693" t="s">
        <v>167</v>
      </c>
      <c r="C1693" t="s">
        <v>72</v>
      </c>
      <c r="D1693" t="s">
        <v>97</v>
      </c>
      <c r="E1693" s="69" t="s">
        <v>163</v>
      </c>
      <c r="F1693" s="71" t="s">
        <v>72</v>
      </c>
      <c r="G1693" t="s">
        <v>304</v>
      </c>
      <c r="H1693" t="s">
        <v>337</v>
      </c>
      <c r="I1693" cm="1">
        <f t="array" ref="I1693">_xlfn.XLOOKUP(1,('Clean Data'!$A$1:$A$1893='Core data'!A1693)*('Clean Data'!$D$1:$D$1893='Core data'!D1693),'Clean Data'!$E$1:$E$1893,,0)</f>
        <v>1</v>
      </c>
    </row>
    <row r="1694" spans="1:9" hidden="1">
      <c r="A1694">
        <v>4</v>
      </c>
      <c r="B1694" t="s">
        <v>444</v>
      </c>
      <c r="C1694" t="s">
        <v>72</v>
      </c>
      <c r="D1694" t="s">
        <v>97</v>
      </c>
      <c r="E1694" s="73" t="s">
        <v>162</v>
      </c>
      <c r="F1694" t="s">
        <v>72</v>
      </c>
      <c r="G1694" t="s">
        <v>72</v>
      </c>
      <c r="H1694" t="s">
        <v>336</v>
      </c>
      <c r="I1694" cm="1">
        <f t="array" ref="I1694">_xlfn.XLOOKUP(1,('Clean Data'!$A$1:$A$1893='Core data'!A1694)*('Clean Data'!$D$1:$D$1893='Core data'!D1694),'Clean Data'!$E$1:$E$1893,,0)</f>
        <v>1</v>
      </c>
    </row>
    <row r="1695" spans="1:9" hidden="1">
      <c r="A1695">
        <v>4</v>
      </c>
      <c r="B1695" t="s">
        <v>444</v>
      </c>
      <c r="C1695" t="s">
        <v>72</v>
      </c>
      <c r="D1695" t="s">
        <v>97</v>
      </c>
      <c r="E1695" s="68" t="s">
        <v>164</v>
      </c>
      <c r="F1695" s="70" t="s">
        <v>72</v>
      </c>
      <c r="G1695" t="s">
        <v>305</v>
      </c>
      <c r="H1695" t="s">
        <v>338</v>
      </c>
      <c r="I1695" cm="1">
        <f t="array" ref="I1695">_xlfn.XLOOKUP(1,('Clean Data'!$A$1:$A$1893='Core data'!A1695)*('Clean Data'!$D$1:$D$1893='Core data'!D1695),'Clean Data'!$E$1:$E$1893,,0)</f>
        <v>1</v>
      </c>
    </row>
    <row r="1696" spans="1:9" hidden="1">
      <c r="A1696">
        <v>4</v>
      </c>
      <c r="B1696" t="s">
        <v>444</v>
      </c>
      <c r="C1696" t="s">
        <v>72</v>
      </c>
      <c r="D1696" t="s">
        <v>97</v>
      </c>
      <c r="E1696" s="69" t="s">
        <v>163</v>
      </c>
      <c r="F1696" s="71" t="s">
        <v>72</v>
      </c>
      <c r="G1696" t="s">
        <v>304</v>
      </c>
      <c r="H1696" t="s">
        <v>337</v>
      </c>
      <c r="I1696" cm="1">
        <f t="array" ref="I1696">_xlfn.XLOOKUP(1,('Clean Data'!$A$1:$A$1893='Core data'!A1696)*('Clean Data'!$D$1:$D$1893='Core data'!D1696),'Clean Data'!$E$1:$E$1893,,0)</f>
        <v>1</v>
      </c>
    </row>
    <row r="1697" spans="1:9" hidden="1">
      <c r="A1697">
        <v>5</v>
      </c>
      <c r="B1697" t="s">
        <v>169</v>
      </c>
      <c r="C1697" t="s">
        <v>72</v>
      </c>
      <c r="D1697" t="s">
        <v>97</v>
      </c>
      <c r="E1697" s="73" t="s">
        <v>162</v>
      </c>
      <c r="F1697" t="s">
        <v>72</v>
      </c>
      <c r="G1697" t="s">
        <v>72</v>
      </c>
      <c r="H1697" t="s">
        <v>336</v>
      </c>
      <c r="I1697" cm="1">
        <f t="array" ref="I1697">_xlfn.XLOOKUP(1,('Clean Data'!$A$1:$A$1893='Core data'!A1697)*('Clean Data'!$D$1:$D$1893='Core data'!D1697),'Clean Data'!$E$1:$E$1893,,0)</f>
        <v>1</v>
      </c>
    </row>
    <row r="1698" spans="1:9" hidden="1">
      <c r="A1698">
        <v>5</v>
      </c>
      <c r="B1698" t="s">
        <v>169</v>
      </c>
      <c r="C1698" t="s">
        <v>72</v>
      </c>
      <c r="D1698" t="s">
        <v>97</v>
      </c>
      <c r="E1698" s="68" t="s">
        <v>164</v>
      </c>
      <c r="F1698" s="70" t="s">
        <v>72</v>
      </c>
      <c r="G1698" t="s">
        <v>305</v>
      </c>
      <c r="H1698" t="s">
        <v>338</v>
      </c>
      <c r="I1698" cm="1">
        <f t="array" ref="I1698">_xlfn.XLOOKUP(1,('Clean Data'!$A$1:$A$1893='Core data'!A1698)*('Clean Data'!$D$1:$D$1893='Core data'!D1698),'Clean Data'!$E$1:$E$1893,,0)</f>
        <v>1</v>
      </c>
    </row>
    <row r="1699" spans="1:9" hidden="1">
      <c r="A1699">
        <v>5</v>
      </c>
      <c r="B1699" t="s">
        <v>169</v>
      </c>
      <c r="C1699" t="s">
        <v>72</v>
      </c>
      <c r="D1699" t="s">
        <v>97</v>
      </c>
      <c r="E1699" s="69" t="s">
        <v>163</v>
      </c>
      <c r="F1699" s="71" t="s">
        <v>72</v>
      </c>
      <c r="G1699" t="s">
        <v>304</v>
      </c>
      <c r="H1699" t="s">
        <v>337</v>
      </c>
      <c r="I1699" cm="1">
        <f t="array" ref="I1699">_xlfn.XLOOKUP(1,('Clean Data'!$A$1:$A$1893='Core data'!A1699)*('Clean Data'!$D$1:$D$1893='Core data'!D1699),'Clean Data'!$E$1:$E$1893,,0)</f>
        <v>1</v>
      </c>
    </row>
    <row r="1700" spans="1:9" hidden="1">
      <c r="A1700">
        <v>6</v>
      </c>
      <c r="B1700" t="s">
        <v>170</v>
      </c>
      <c r="C1700" t="s">
        <v>72</v>
      </c>
      <c r="D1700" t="s">
        <v>97</v>
      </c>
      <c r="E1700" s="73" t="s">
        <v>162</v>
      </c>
      <c r="F1700" t="s">
        <v>72</v>
      </c>
      <c r="G1700" t="s">
        <v>72</v>
      </c>
      <c r="H1700" t="s">
        <v>336</v>
      </c>
      <c r="I1700" cm="1">
        <f t="array" ref="I1700">_xlfn.XLOOKUP(1,('Clean Data'!$A$1:$A$1893='Core data'!A1700)*('Clean Data'!$D$1:$D$1893='Core data'!D1700),'Clean Data'!$E$1:$E$1893,,0)</f>
        <v>1</v>
      </c>
    </row>
    <row r="1701" spans="1:9" hidden="1">
      <c r="A1701">
        <v>6</v>
      </c>
      <c r="B1701" t="s">
        <v>170</v>
      </c>
      <c r="C1701" t="s">
        <v>72</v>
      </c>
      <c r="D1701" t="s">
        <v>97</v>
      </c>
      <c r="E1701" s="68" t="s">
        <v>164</v>
      </c>
      <c r="F1701" s="70" t="s">
        <v>72</v>
      </c>
      <c r="G1701" t="s">
        <v>305</v>
      </c>
      <c r="H1701" t="s">
        <v>338</v>
      </c>
      <c r="I1701" cm="1">
        <f t="array" ref="I1701">_xlfn.XLOOKUP(1,('Clean Data'!$A$1:$A$1893='Core data'!A1701)*('Clean Data'!$D$1:$D$1893='Core data'!D1701),'Clean Data'!$E$1:$E$1893,,0)</f>
        <v>1</v>
      </c>
    </row>
    <row r="1702" spans="1:9" hidden="1">
      <c r="A1702">
        <v>6</v>
      </c>
      <c r="B1702" t="s">
        <v>170</v>
      </c>
      <c r="C1702" t="s">
        <v>72</v>
      </c>
      <c r="D1702" t="s">
        <v>97</v>
      </c>
      <c r="E1702" s="69" t="s">
        <v>163</v>
      </c>
      <c r="F1702" s="71" t="s">
        <v>72</v>
      </c>
      <c r="G1702" t="s">
        <v>304</v>
      </c>
      <c r="H1702" t="s">
        <v>337</v>
      </c>
      <c r="I1702" cm="1">
        <f t="array" ref="I1702">_xlfn.XLOOKUP(1,('Clean Data'!$A$1:$A$1893='Core data'!A1702)*('Clean Data'!$D$1:$D$1893='Core data'!D1702),'Clean Data'!$E$1:$E$1893,,0)</f>
        <v>1</v>
      </c>
    </row>
    <row r="1703" spans="1:9" hidden="1">
      <c r="A1703">
        <v>7</v>
      </c>
      <c r="B1703" t="s">
        <v>171</v>
      </c>
      <c r="C1703" t="s">
        <v>72</v>
      </c>
      <c r="D1703" t="s">
        <v>97</v>
      </c>
      <c r="E1703" s="73" t="s">
        <v>162</v>
      </c>
      <c r="F1703" t="s">
        <v>72</v>
      </c>
      <c r="G1703" t="s">
        <v>72</v>
      </c>
      <c r="H1703" t="s">
        <v>336</v>
      </c>
      <c r="I1703" cm="1">
        <f t="array" ref="I1703">_xlfn.XLOOKUP(1,('Clean Data'!$A$1:$A$1893='Core data'!A1703)*('Clean Data'!$D$1:$D$1893='Core data'!D1703),'Clean Data'!$E$1:$E$1893,,0)</f>
        <v>1</v>
      </c>
    </row>
    <row r="1704" spans="1:9" hidden="1">
      <c r="A1704">
        <v>7</v>
      </c>
      <c r="B1704" t="s">
        <v>171</v>
      </c>
      <c r="C1704" t="s">
        <v>72</v>
      </c>
      <c r="D1704" t="s">
        <v>97</v>
      </c>
      <c r="E1704" s="68" t="s">
        <v>164</v>
      </c>
      <c r="F1704" s="70" t="s">
        <v>72</v>
      </c>
      <c r="G1704" t="s">
        <v>305</v>
      </c>
      <c r="H1704" t="s">
        <v>338</v>
      </c>
      <c r="I1704" cm="1">
        <f t="array" ref="I1704">_xlfn.XLOOKUP(1,('Clean Data'!$A$1:$A$1893='Core data'!A1704)*('Clean Data'!$D$1:$D$1893='Core data'!D1704),'Clean Data'!$E$1:$E$1893,,0)</f>
        <v>1</v>
      </c>
    </row>
    <row r="1705" spans="1:9" hidden="1">
      <c r="A1705">
        <v>7</v>
      </c>
      <c r="B1705" t="s">
        <v>171</v>
      </c>
      <c r="C1705" t="s">
        <v>72</v>
      </c>
      <c r="D1705" t="s">
        <v>97</v>
      </c>
      <c r="E1705" s="69" t="s">
        <v>163</v>
      </c>
      <c r="F1705" s="71" t="s">
        <v>72</v>
      </c>
      <c r="G1705" t="s">
        <v>304</v>
      </c>
      <c r="H1705" t="s">
        <v>337</v>
      </c>
      <c r="I1705" cm="1">
        <f t="array" ref="I1705">_xlfn.XLOOKUP(1,('Clean Data'!$A$1:$A$1893='Core data'!A1705)*('Clean Data'!$D$1:$D$1893='Core data'!D1705),'Clean Data'!$E$1:$E$1893,,0)</f>
        <v>1</v>
      </c>
    </row>
    <row r="1706" spans="1:9" hidden="1">
      <c r="A1706">
        <v>8</v>
      </c>
      <c r="B1706" t="s">
        <v>172</v>
      </c>
      <c r="C1706" t="s">
        <v>72</v>
      </c>
      <c r="D1706" t="s">
        <v>97</v>
      </c>
      <c r="E1706" s="73" t="s">
        <v>162</v>
      </c>
      <c r="F1706" t="s">
        <v>72</v>
      </c>
      <c r="G1706" t="s">
        <v>72</v>
      </c>
      <c r="H1706" t="s">
        <v>336</v>
      </c>
      <c r="I1706" cm="1">
        <f t="array" ref="I1706">_xlfn.XLOOKUP(1,('Clean Data'!$A$1:$A$1893='Core data'!A1706)*('Clean Data'!$D$1:$D$1893='Core data'!D1706),'Clean Data'!$E$1:$E$1893,,0)</f>
        <v>1</v>
      </c>
    </row>
    <row r="1707" spans="1:9" hidden="1">
      <c r="A1707">
        <v>8</v>
      </c>
      <c r="B1707" t="s">
        <v>172</v>
      </c>
      <c r="C1707" t="s">
        <v>72</v>
      </c>
      <c r="D1707" t="s">
        <v>97</v>
      </c>
      <c r="E1707" s="68" t="s">
        <v>164</v>
      </c>
      <c r="F1707" s="70" t="s">
        <v>72</v>
      </c>
      <c r="G1707" t="s">
        <v>305</v>
      </c>
      <c r="H1707" t="s">
        <v>338</v>
      </c>
      <c r="I1707" cm="1">
        <f t="array" ref="I1707">_xlfn.XLOOKUP(1,('Clean Data'!$A$1:$A$1893='Core data'!A1707)*('Clean Data'!$D$1:$D$1893='Core data'!D1707),'Clean Data'!$E$1:$E$1893,,0)</f>
        <v>1</v>
      </c>
    </row>
    <row r="1708" spans="1:9" hidden="1">
      <c r="A1708">
        <v>8</v>
      </c>
      <c r="B1708" t="s">
        <v>172</v>
      </c>
      <c r="C1708" t="s">
        <v>72</v>
      </c>
      <c r="D1708" t="s">
        <v>97</v>
      </c>
      <c r="E1708" s="69" t="s">
        <v>163</v>
      </c>
      <c r="F1708" s="71" t="s">
        <v>72</v>
      </c>
      <c r="G1708" t="s">
        <v>304</v>
      </c>
      <c r="H1708" t="s">
        <v>337</v>
      </c>
      <c r="I1708" cm="1">
        <f t="array" ref="I1708">_xlfn.XLOOKUP(1,('Clean Data'!$A$1:$A$1893='Core data'!A1708)*('Clean Data'!$D$1:$D$1893='Core data'!D1708),'Clean Data'!$E$1:$E$1893,,0)</f>
        <v>1</v>
      </c>
    </row>
    <row r="1709" spans="1:9" hidden="1">
      <c r="A1709">
        <v>9</v>
      </c>
      <c r="B1709" t="s">
        <v>173</v>
      </c>
      <c r="C1709" t="s">
        <v>72</v>
      </c>
      <c r="D1709" t="s">
        <v>97</v>
      </c>
      <c r="E1709" s="73" t="s">
        <v>162</v>
      </c>
      <c r="F1709" t="s">
        <v>72</v>
      </c>
      <c r="G1709" t="s">
        <v>72</v>
      </c>
      <c r="H1709" t="s">
        <v>336</v>
      </c>
      <c r="I1709" cm="1">
        <f t="array" ref="I1709">_xlfn.XLOOKUP(1,('Clean Data'!$A$1:$A$1893='Core data'!A1709)*('Clean Data'!$D$1:$D$1893='Core data'!D1709),'Clean Data'!$E$1:$E$1893,,0)</f>
        <v>1</v>
      </c>
    </row>
    <row r="1710" spans="1:9" hidden="1">
      <c r="A1710">
        <v>9</v>
      </c>
      <c r="B1710" t="s">
        <v>173</v>
      </c>
      <c r="C1710" t="s">
        <v>72</v>
      </c>
      <c r="D1710" t="s">
        <v>97</v>
      </c>
      <c r="E1710" s="68" t="s">
        <v>164</v>
      </c>
      <c r="F1710" s="70" t="s">
        <v>72</v>
      </c>
      <c r="G1710" t="s">
        <v>305</v>
      </c>
      <c r="H1710" t="s">
        <v>338</v>
      </c>
      <c r="I1710" cm="1">
        <f t="array" ref="I1710">_xlfn.XLOOKUP(1,('Clean Data'!$A$1:$A$1893='Core data'!A1710)*('Clean Data'!$D$1:$D$1893='Core data'!D1710),'Clean Data'!$E$1:$E$1893,,0)</f>
        <v>1</v>
      </c>
    </row>
    <row r="1711" spans="1:9" hidden="1">
      <c r="A1711">
        <v>9</v>
      </c>
      <c r="B1711" t="s">
        <v>173</v>
      </c>
      <c r="C1711" t="s">
        <v>72</v>
      </c>
      <c r="D1711" t="s">
        <v>97</v>
      </c>
      <c r="E1711" s="69" t="s">
        <v>163</v>
      </c>
      <c r="F1711" s="71" t="s">
        <v>72</v>
      </c>
      <c r="G1711" t="s">
        <v>304</v>
      </c>
      <c r="H1711" t="s">
        <v>337</v>
      </c>
      <c r="I1711" cm="1">
        <f t="array" ref="I1711">_xlfn.XLOOKUP(1,('Clean Data'!$A$1:$A$1893='Core data'!A1711)*('Clean Data'!$D$1:$D$1893='Core data'!D1711),'Clean Data'!$E$1:$E$1893,,0)</f>
        <v>1</v>
      </c>
    </row>
    <row r="1712" spans="1:9" hidden="1">
      <c r="A1712">
        <v>10</v>
      </c>
      <c r="B1712" t="s">
        <v>174</v>
      </c>
      <c r="C1712" t="s">
        <v>72</v>
      </c>
      <c r="D1712" t="s">
        <v>97</v>
      </c>
      <c r="E1712" s="73" t="s">
        <v>162</v>
      </c>
      <c r="F1712" t="s">
        <v>72</v>
      </c>
      <c r="G1712" t="s">
        <v>72</v>
      </c>
      <c r="H1712" t="s">
        <v>336</v>
      </c>
      <c r="I1712" cm="1">
        <f t="array" ref="I1712">_xlfn.XLOOKUP(1,('Clean Data'!$A$1:$A$1893='Core data'!A1712)*('Clean Data'!$D$1:$D$1893='Core data'!D1712),'Clean Data'!$E$1:$E$1893,,0)</f>
        <v>1</v>
      </c>
    </row>
    <row r="1713" spans="1:9" hidden="1">
      <c r="A1713">
        <v>10</v>
      </c>
      <c r="B1713" t="s">
        <v>174</v>
      </c>
      <c r="C1713" t="s">
        <v>72</v>
      </c>
      <c r="D1713" t="s">
        <v>97</v>
      </c>
      <c r="E1713" s="68" t="s">
        <v>164</v>
      </c>
      <c r="F1713" s="70" t="s">
        <v>72</v>
      </c>
      <c r="G1713" t="s">
        <v>305</v>
      </c>
      <c r="H1713" t="s">
        <v>338</v>
      </c>
      <c r="I1713" cm="1">
        <f t="array" ref="I1713">_xlfn.XLOOKUP(1,('Clean Data'!$A$1:$A$1893='Core data'!A1713)*('Clean Data'!$D$1:$D$1893='Core data'!D1713),'Clean Data'!$E$1:$E$1893,,0)</f>
        <v>1</v>
      </c>
    </row>
    <row r="1714" spans="1:9" hidden="1">
      <c r="A1714">
        <v>10</v>
      </c>
      <c r="B1714" t="s">
        <v>174</v>
      </c>
      <c r="C1714" t="s">
        <v>72</v>
      </c>
      <c r="D1714" t="s">
        <v>97</v>
      </c>
      <c r="E1714" s="69" t="s">
        <v>163</v>
      </c>
      <c r="F1714" s="71" t="s">
        <v>72</v>
      </c>
      <c r="G1714" t="s">
        <v>304</v>
      </c>
      <c r="H1714" t="s">
        <v>337</v>
      </c>
      <c r="I1714" cm="1">
        <f t="array" ref="I1714">_xlfn.XLOOKUP(1,('Clean Data'!$A$1:$A$1893='Core data'!A1714)*('Clean Data'!$D$1:$D$1893='Core data'!D1714),'Clean Data'!$E$1:$E$1893,,0)</f>
        <v>1</v>
      </c>
    </row>
    <row r="1715" spans="1:9" hidden="1">
      <c r="A1715">
        <v>11</v>
      </c>
      <c r="B1715" t="s">
        <v>175</v>
      </c>
      <c r="C1715" t="s">
        <v>72</v>
      </c>
      <c r="D1715" t="s">
        <v>97</v>
      </c>
      <c r="E1715" s="73" t="s">
        <v>162</v>
      </c>
      <c r="F1715" t="s">
        <v>72</v>
      </c>
      <c r="G1715" t="s">
        <v>72</v>
      </c>
      <c r="H1715" t="s">
        <v>336</v>
      </c>
      <c r="I1715" cm="1">
        <f t="array" ref="I1715">_xlfn.XLOOKUP(1,('Clean Data'!$A$1:$A$1893='Core data'!A1715)*('Clean Data'!$D$1:$D$1893='Core data'!D1715),'Clean Data'!$E$1:$E$1893,,0)</f>
        <v>1</v>
      </c>
    </row>
    <row r="1716" spans="1:9" hidden="1">
      <c r="A1716">
        <v>11</v>
      </c>
      <c r="B1716" t="s">
        <v>175</v>
      </c>
      <c r="C1716" t="s">
        <v>72</v>
      </c>
      <c r="D1716" t="s">
        <v>97</v>
      </c>
      <c r="E1716" s="68" t="s">
        <v>164</v>
      </c>
      <c r="F1716" s="70" t="s">
        <v>72</v>
      </c>
      <c r="G1716" t="s">
        <v>305</v>
      </c>
      <c r="H1716" t="s">
        <v>338</v>
      </c>
      <c r="I1716" cm="1">
        <f t="array" ref="I1716">_xlfn.XLOOKUP(1,('Clean Data'!$A$1:$A$1893='Core data'!A1716)*('Clean Data'!$D$1:$D$1893='Core data'!D1716),'Clean Data'!$E$1:$E$1893,,0)</f>
        <v>1</v>
      </c>
    </row>
    <row r="1717" spans="1:9" hidden="1">
      <c r="A1717">
        <v>11</v>
      </c>
      <c r="B1717" t="s">
        <v>175</v>
      </c>
      <c r="C1717" t="s">
        <v>72</v>
      </c>
      <c r="D1717" t="s">
        <v>97</v>
      </c>
      <c r="E1717" s="69" t="s">
        <v>163</v>
      </c>
      <c r="F1717" s="71" t="s">
        <v>72</v>
      </c>
      <c r="G1717" t="s">
        <v>304</v>
      </c>
      <c r="H1717" t="s">
        <v>337</v>
      </c>
      <c r="I1717" cm="1">
        <f t="array" ref="I1717">_xlfn.XLOOKUP(1,('Clean Data'!$A$1:$A$1893='Core data'!A1717)*('Clean Data'!$D$1:$D$1893='Core data'!D1717),'Clean Data'!$E$1:$E$1893,,0)</f>
        <v>1</v>
      </c>
    </row>
    <row r="1718" spans="1:9" hidden="1">
      <c r="A1718">
        <v>12</v>
      </c>
      <c r="B1718" t="s">
        <v>176</v>
      </c>
      <c r="C1718" t="s">
        <v>72</v>
      </c>
      <c r="D1718" t="s">
        <v>97</v>
      </c>
      <c r="E1718" s="73" t="s">
        <v>162</v>
      </c>
      <c r="F1718" t="s">
        <v>72</v>
      </c>
      <c r="G1718" t="s">
        <v>72</v>
      </c>
      <c r="H1718" t="s">
        <v>336</v>
      </c>
      <c r="I1718" cm="1">
        <f t="array" ref="I1718">_xlfn.XLOOKUP(1,('Clean Data'!$A$1:$A$1893='Core data'!A1718)*('Clean Data'!$D$1:$D$1893='Core data'!D1718),'Clean Data'!$E$1:$E$1893,,0)</f>
        <v>0</v>
      </c>
    </row>
    <row r="1719" spans="1:9" hidden="1">
      <c r="A1719">
        <v>12</v>
      </c>
      <c r="B1719" t="s">
        <v>176</v>
      </c>
      <c r="C1719" t="s">
        <v>72</v>
      </c>
      <c r="D1719" t="s">
        <v>97</v>
      </c>
      <c r="E1719" s="68" t="s">
        <v>164</v>
      </c>
      <c r="F1719" s="70" t="s">
        <v>72</v>
      </c>
      <c r="G1719" t="s">
        <v>305</v>
      </c>
      <c r="H1719" t="s">
        <v>338</v>
      </c>
      <c r="I1719" cm="1">
        <f t="array" ref="I1719">_xlfn.XLOOKUP(1,('Clean Data'!$A$1:$A$1893='Core data'!A1719)*('Clean Data'!$D$1:$D$1893='Core data'!D1719),'Clean Data'!$E$1:$E$1893,,0)</f>
        <v>0</v>
      </c>
    </row>
    <row r="1720" spans="1:9" hidden="1">
      <c r="A1720">
        <v>12</v>
      </c>
      <c r="B1720" t="s">
        <v>176</v>
      </c>
      <c r="C1720" t="s">
        <v>72</v>
      </c>
      <c r="D1720" t="s">
        <v>97</v>
      </c>
      <c r="E1720" s="69" t="s">
        <v>163</v>
      </c>
      <c r="F1720" s="71" t="s">
        <v>72</v>
      </c>
      <c r="G1720" t="s">
        <v>304</v>
      </c>
      <c r="H1720" t="s">
        <v>337</v>
      </c>
      <c r="I1720" cm="1">
        <f t="array" ref="I1720">_xlfn.XLOOKUP(1,('Clean Data'!$A$1:$A$1893='Core data'!A1720)*('Clean Data'!$D$1:$D$1893='Core data'!D1720),'Clean Data'!$E$1:$E$1893,,0)</f>
        <v>0</v>
      </c>
    </row>
    <row r="1721" spans="1:9" hidden="1">
      <c r="A1721">
        <v>13</v>
      </c>
      <c r="B1721" t="s">
        <v>177</v>
      </c>
      <c r="C1721" t="s">
        <v>72</v>
      </c>
      <c r="D1721" t="s">
        <v>97</v>
      </c>
      <c r="E1721" s="73" t="s">
        <v>162</v>
      </c>
      <c r="F1721" t="s">
        <v>72</v>
      </c>
      <c r="G1721" t="s">
        <v>72</v>
      </c>
      <c r="H1721" t="s">
        <v>336</v>
      </c>
      <c r="I1721" cm="1">
        <f t="array" ref="I1721">_xlfn.XLOOKUP(1,('Clean Data'!$A$1:$A$1893='Core data'!A1721)*('Clean Data'!$D$1:$D$1893='Core data'!D1721),'Clean Data'!$E$1:$E$1893,,0)</f>
        <v>1</v>
      </c>
    </row>
    <row r="1722" spans="1:9" hidden="1">
      <c r="A1722">
        <v>13</v>
      </c>
      <c r="B1722" t="s">
        <v>177</v>
      </c>
      <c r="C1722" t="s">
        <v>72</v>
      </c>
      <c r="D1722" t="s">
        <v>97</v>
      </c>
      <c r="E1722" s="68" t="s">
        <v>164</v>
      </c>
      <c r="F1722" s="70" t="s">
        <v>72</v>
      </c>
      <c r="G1722" t="s">
        <v>305</v>
      </c>
      <c r="H1722" t="s">
        <v>338</v>
      </c>
      <c r="I1722" cm="1">
        <f t="array" ref="I1722">_xlfn.XLOOKUP(1,('Clean Data'!$A$1:$A$1893='Core data'!A1722)*('Clean Data'!$D$1:$D$1893='Core data'!D1722),'Clean Data'!$E$1:$E$1893,,0)</f>
        <v>1</v>
      </c>
    </row>
    <row r="1723" spans="1:9" hidden="1">
      <c r="A1723">
        <v>13</v>
      </c>
      <c r="B1723" t="s">
        <v>177</v>
      </c>
      <c r="C1723" t="s">
        <v>72</v>
      </c>
      <c r="D1723" t="s">
        <v>97</v>
      </c>
      <c r="E1723" s="69" t="s">
        <v>163</v>
      </c>
      <c r="F1723" s="71" t="s">
        <v>72</v>
      </c>
      <c r="G1723" t="s">
        <v>304</v>
      </c>
      <c r="H1723" t="s">
        <v>337</v>
      </c>
      <c r="I1723" cm="1">
        <f t="array" ref="I1723">_xlfn.XLOOKUP(1,('Clean Data'!$A$1:$A$1893='Core data'!A1723)*('Clean Data'!$D$1:$D$1893='Core data'!D1723),'Clean Data'!$E$1:$E$1893,,0)</f>
        <v>1</v>
      </c>
    </row>
    <row r="1724" spans="1:9" hidden="1">
      <c r="A1724">
        <v>14</v>
      </c>
      <c r="B1724" t="s">
        <v>178</v>
      </c>
      <c r="C1724" t="s">
        <v>72</v>
      </c>
      <c r="D1724" t="s">
        <v>97</v>
      </c>
      <c r="E1724" s="73" t="s">
        <v>162</v>
      </c>
      <c r="F1724" t="s">
        <v>72</v>
      </c>
      <c r="G1724" t="s">
        <v>72</v>
      </c>
      <c r="H1724" t="s">
        <v>336</v>
      </c>
      <c r="I1724" cm="1">
        <f t="array" ref="I1724">_xlfn.XLOOKUP(1,('Clean Data'!$A$1:$A$1893='Core data'!A1724)*('Clean Data'!$D$1:$D$1893='Core data'!D1724),'Clean Data'!$E$1:$E$1893,,0)</f>
        <v>1</v>
      </c>
    </row>
    <row r="1725" spans="1:9" hidden="1">
      <c r="A1725">
        <v>14</v>
      </c>
      <c r="B1725" t="s">
        <v>178</v>
      </c>
      <c r="C1725" t="s">
        <v>72</v>
      </c>
      <c r="D1725" t="s">
        <v>97</v>
      </c>
      <c r="E1725" s="68" t="s">
        <v>164</v>
      </c>
      <c r="F1725" s="70" t="s">
        <v>72</v>
      </c>
      <c r="G1725" t="s">
        <v>305</v>
      </c>
      <c r="H1725" t="s">
        <v>338</v>
      </c>
      <c r="I1725" cm="1">
        <f t="array" ref="I1725">_xlfn.XLOOKUP(1,('Clean Data'!$A$1:$A$1893='Core data'!A1725)*('Clean Data'!$D$1:$D$1893='Core data'!D1725),'Clean Data'!$E$1:$E$1893,,0)</f>
        <v>1</v>
      </c>
    </row>
    <row r="1726" spans="1:9" hidden="1">
      <c r="A1726">
        <v>14</v>
      </c>
      <c r="B1726" t="s">
        <v>178</v>
      </c>
      <c r="C1726" t="s">
        <v>72</v>
      </c>
      <c r="D1726" t="s">
        <v>97</v>
      </c>
      <c r="E1726" s="69" t="s">
        <v>163</v>
      </c>
      <c r="F1726" s="71" t="s">
        <v>72</v>
      </c>
      <c r="G1726" t="s">
        <v>304</v>
      </c>
      <c r="H1726" t="s">
        <v>337</v>
      </c>
      <c r="I1726" cm="1">
        <f t="array" ref="I1726">_xlfn.XLOOKUP(1,('Clean Data'!$A$1:$A$1893='Core data'!A1726)*('Clean Data'!$D$1:$D$1893='Core data'!D1726),'Clean Data'!$E$1:$E$1893,,0)</f>
        <v>1</v>
      </c>
    </row>
    <row r="1727" spans="1:9" hidden="1">
      <c r="A1727">
        <v>15</v>
      </c>
      <c r="B1727" t="s">
        <v>179</v>
      </c>
      <c r="C1727" t="s">
        <v>72</v>
      </c>
      <c r="D1727" t="s">
        <v>97</v>
      </c>
      <c r="E1727" s="73" t="s">
        <v>162</v>
      </c>
      <c r="F1727" t="s">
        <v>72</v>
      </c>
      <c r="G1727" t="s">
        <v>72</v>
      </c>
      <c r="H1727" t="s">
        <v>336</v>
      </c>
      <c r="I1727" cm="1">
        <f t="array" ref="I1727">_xlfn.XLOOKUP(1,('Clean Data'!$A$1:$A$1893='Core data'!A1727)*('Clean Data'!$D$1:$D$1893='Core data'!D1727),'Clean Data'!$E$1:$E$1893,,0)</f>
        <v>1</v>
      </c>
    </row>
    <row r="1728" spans="1:9" hidden="1">
      <c r="A1728">
        <v>15</v>
      </c>
      <c r="B1728" t="s">
        <v>179</v>
      </c>
      <c r="C1728" t="s">
        <v>72</v>
      </c>
      <c r="D1728" t="s">
        <v>97</v>
      </c>
      <c r="E1728" s="68" t="s">
        <v>164</v>
      </c>
      <c r="F1728" s="70" t="s">
        <v>72</v>
      </c>
      <c r="G1728" t="s">
        <v>305</v>
      </c>
      <c r="H1728" t="s">
        <v>338</v>
      </c>
      <c r="I1728" cm="1">
        <f t="array" ref="I1728">_xlfn.XLOOKUP(1,('Clean Data'!$A$1:$A$1893='Core data'!A1728)*('Clean Data'!$D$1:$D$1893='Core data'!D1728),'Clean Data'!$E$1:$E$1893,,0)</f>
        <v>1</v>
      </c>
    </row>
    <row r="1729" spans="1:9" hidden="1">
      <c r="A1729">
        <v>15</v>
      </c>
      <c r="B1729" t="s">
        <v>179</v>
      </c>
      <c r="C1729" t="s">
        <v>72</v>
      </c>
      <c r="D1729" t="s">
        <v>97</v>
      </c>
      <c r="E1729" s="69" t="s">
        <v>163</v>
      </c>
      <c r="F1729" s="71" t="s">
        <v>72</v>
      </c>
      <c r="G1729" t="s">
        <v>304</v>
      </c>
      <c r="H1729" t="s">
        <v>337</v>
      </c>
      <c r="I1729" cm="1">
        <f t="array" ref="I1729">_xlfn.XLOOKUP(1,('Clean Data'!$A$1:$A$1893='Core data'!A1729)*('Clean Data'!$D$1:$D$1893='Core data'!D1729),'Clean Data'!$E$1:$E$1893,,0)</f>
        <v>1</v>
      </c>
    </row>
    <row r="1730" spans="1:9" hidden="1">
      <c r="A1730">
        <v>16</v>
      </c>
      <c r="B1730" t="s">
        <v>180</v>
      </c>
      <c r="C1730" t="s">
        <v>72</v>
      </c>
      <c r="D1730" t="s">
        <v>97</v>
      </c>
      <c r="E1730" s="73" t="s">
        <v>162</v>
      </c>
      <c r="F1730" t="s">
        <v>72</v>
      </c>
      <c r="G1730" t="s">
        <v>72</v>
      </c>
      <c r="H1730" t="s">
        <v>336</v>
      </c>
      <c r="I1730" cm="1">
        <f t="array" ref="I1730">_xlfn.XLOOKUP(1,('Clean Data'!$A$1:$A$1893='Core data'!A1730)*('Clean Data'!$D$1:$D$1893='Core data'!D1730),'Clean Data'!$E$1:$E$1893,,0)</f>
        <v>1</v>
      </c>
    </row>
    <row r="1731" spans="1:9" hidden="1">
      <c r="A1731">
        <v>16</v>
      </c>
      <c r="B1731" t="s">
        <v>180</v>
      </c>
      <c r="C1731" t="s">
        <v>72</v>
      </c>
      <c r="D1731" t="s">
        <v>97</v>
      </c>
      <c r="E1731" s="68" t="s">
        <v>164</v>
      </c>
      <c r="F1731" s="70" t="s">
        <v>72</v>
      </c>
      <c r="G1731" t="s">
        <v>305</v>
      </c>
      <c r="H1731" t="s">
        <v>338</v>
      </c>
      <c r="I1731" cm="1">
        <f t="array" ref="I1731">_xlfn.XLOOKUP(1,('Clean Data'!$A$1:$A$1893='Core data'!A1731)*('Clean Data'!$D$1:$D$1893='Core data'!D1731),'Clean Data'!$E$1:$E$1893,,0)</f>
        <v>1</v>
      </c>
    </row>
    <row r="1732" spans="1:9" hidden="1">
      <c r="A1732">
        <v>16</v>
      </c>
      <c r="B1732" t="s">
        <v>180</v>
      </c>
      <c r="C1732" t="s">
        <v>72</v>
      </c>
      <c r="D1732" t="s">
        <v>97</v>
      </c>
      <c r="E1732" s="69" t="s">
        <v>163</v>
      </c>
      <c r="F1732" s="71" t="s">
        <v>72</v>
      </c>
      <c r="G1732" t="s">
        <v>304</v>
      </c>
      <c r="H1732" t="s">
        <v>337</v>
      </c>
      <c r="I1732" cm="1">
        <f t="array" ref="I1732">_xlfn.XLOOKUP(1,('Clean Data'!$A$1:$A$1893='Core data'!A1732)*('Clean Data'!$D$1:$D$1893='Core data'!D1732),'Clean Data'!$E$1:$E$1893,,0)</f>
        <v>1</v>
      </c>
    </row>
    <row r="1733" spans="1:9" hidden="1">
      <c r="A1733">
        <v>1</v>
      </c>
      <c r="B1733" t="s">
        <v>166</v>
      </c>
      <c r="C1733" t="s">
        <v>133</v>
      </c>
      <c r="D1733" t="s">
        <v>98</v>
      </c>
      <c r="E1733" s="69" t="s">
        <v>163</v>
      </c>
      <c r="F1733" s="71" t="s">
        <v>133</v>
      </c>
      <c r="G1733" t="s">
        <v>394</v>
      </c>
      <c r="H1733" t="s">
        <v>339</v>
      </c>
      <c r="I1733" cm="1">
        <f t="array" ref="I1733">_xlfn.XLOOKUP(1,('Clean Data'!$A$1:$A$1893='Core data'!A1733)*('Clean Data'!$D$1:$D$1893='Core data'!D1733),'Clean Data'!$E$1:$E$1893,,0)</f>
        <v>1</v>
      </c>
    </row>
    <row r="1734" spans="1:9" hidden="1">
      <c r="A1734">
        <v>1</v>
      </c>
      <c r="B1734" t="s">
        <v>166</v>
      </c>
      <c r="C1734" t="s">
        <v>133</v>
      </c>
      <c r="D1734" t="s">
        <v>98</v>
      </c>
      <c r="E1734" s="68" t="s">
        <v>164</v>
      </c>
      <c r="F1734" s="70" t="s">
        <v>133</v>
      </c>
      <c r="G1734" t="s">
        <v>395</v>
      </c>
      <c r="H1734" t="s">
        <v>340</v>
      </c>
      <c r="I1734" cm="1">
        <f t="array" ref="I1734">_xlfn.XLOOKUP(1,('Clean Data'!$A$1:$A$1893='Core data'!A1734)*('Clean Data'!$D$1:$D$1893='Core data'!D1734),'Clean Data'!$E$1:$E$1893,,0)</f>
        <v>1</v>
      </c>
    </row>
    <row r="1735" spans="1:9" hidden="1">
      <c r="A1735">
        <v>1</v>
      </c>
      <c r="B1735" t="s">
        <v>166</v>
      </c>
      <c r="C1735" t="s">
        <v>133</v>
      </c>
      <c r="D1735" t="s">
        <v>98</v>
      </c>
      <c r="E1735" s="73" t="s">
        <v>162</v>
      </c>
      <c r="F1735" t="s">
        <v>133</v>
      </c>
      <c r="G1735" t="s">
        <v>133</v>
      </c>
      <c r="H1735" t="s">
        <v>98</v>
      </c>
      <c r="I1735" cm="1">
        <f t="array" ref="I1735">_xlfn.XLOOKUP(1,('Clean Data'!$A$1:$A$1893='Core data'!A1735)*('Clean Data'!$D$1:$D$1893='Core data'!D1735),'Clean Data'!$E$1:$E$1893,,0)</f>
        <v>1</v>
      </c>
    </row>
    <row r="1736" spans="1:9" hidden="1">
      <c r="A1736">
        <v>2</v>
      </c>
      <c r="B1736" t="s">
        <v>167</v>
      </c>
      <c r="C1736" t="s">
        <v>133</v>
      </c>
      <c r="D1736" t="s">
        <v>98</v>
      </c>
      <c r="E1736" s="69" t="s">
        <v>163</v>
      </c>
      <c r="F1736" s="71" t="s">
        <v>133</v>
      </c>
      <c r="G1736" t="s">
        <v>394</v>
      </c>
      <c r="H1736" t="s">
        <v>339</v>
      </c>
      <c r="I1736" cm="1">
        <f t="array" ref="I1736">_xlfn.XLOOKUP(1,('Clean Data'!$A$1:$A$1893='Core data'!A1736)*('Clean Data'!$D$1:$D$1893='Core data'!D1736),'Clean Data'!$E$1:$E$1893,,0)</f>
        <v>1</v>
      </c>
    </row>
    <row r="1737" spans="1:9" hidden="1">
      <c r="A1737">
        <v>2</v>
      </c>
      <c r="B1737" t="s">
        <v>167</v>
      </c>
      <c r="C1737" t="s">
        <v>133</v>
      </c>
      <c r="D1737" t="s">
        <v>98</v>
      </c>
      <c r="E1737" s="68" t="s">
        <v>164</v>
      </c>
      <c r="F1737" s="70" t="s">
        <v>133</v>
      </c>
      <c r="G1737" t="s">
        <v>395</v>
      </c>
      <c r="H1737" t="s">
        <v>340</v>
      </c>
      <c r="I1737" cm="1">
        <f t="array" ref="I1737">_xlfn.XLOOKUP(1,('Clean Data'!$A$1:$A$1893='Core data'!A1737)*('Clean Data'!$D$1:$D$1893='Core data'!D1737),'Clean Data'!$E$1:$E$1893,,0)</f>
        <v>1</v>
      </c>
    </row>
    <row r="1738" spans="1:9" hidden="1">
      <c r="A1738">
        <v>2</v>
      </c>
      <c r="B1738" t="s">
        <v>167</v>
      </c>
      <c r="C1738" t="s">
        <v>133</v>
      </c>
      <c r="D1738" t="s">
        <v>98</v>
      </c>
      <c r="E1738" s="73" t="s">
        <v>162</v>
      </c>
      <c r="F1738" t="s">
        <v>133</v>
      </c>
      <c r="G1738" t="s">
        <v>133</v>
      </c>
      <c r="H1738" t="s">
        <v>98</v>
      </c>
      <c r="I1738" cm="1">
        <f t="array" ref="I1738">_xlfn.XLOOKUP(1,('Clean Data'!$A$1:$A$1893='Core data'!A1738)*('Clean Data'!$D$1:$D$1893='Core data'!D1738),'Clean Data'!$E$1:$E$1893,,0)</f>
        <v>1</v>
      </c>
    </row>
    <row r="1739" spans="1:9" hidden="1">
      <c r="A1739">
        <v>4</v>
      </c>
      <c r="B1739" t="s">
        <v>444</v>
      </c>
      <c r="C1739" t="s">
        <v>133</v>
      </c>
      <c r="D1739" t="s">
        <v>98</v>
      </c>
      <c r="E1739" s="69" t="s">
        <v>163</v>
      </c>
      <c r="F1739" s="71" t="s">
        <v>133</v>
      </c>
      <c r="G1739" t="s">
        <v>394</v>
      </c>
      <c r="H1739" t="s">
        <v>339</v>
      </c>
      <c r="I1739" cm="1">
        <f t="array" ref="I1739">_xlfn.XLOOKUP(1,('Clean Data'!$A$1:$A$1893='Core data'!A1739)*('Clean Data'!$D$1:$D$1893='Core data'!D1739),'Clean Data'!$E$1:$E$1893,,0)</f>
        <v>1</v>
      </c>
    </row>
    <row r="1740" spans="1:9" hidden="1">
      <c r="A1740">
        <v>4</v>
      </c>
      <c r="B1740" t="s">
        <v>444</v>
      </c>
      <c r="C1740" t="s">
        <v>133</v>
      </c>
      <c r="D1740" t="s">
        <v>98</v>
      </c>
      <c r="E1740" s="68" t="s">
        <v>164</v>
      </c>
      <c r="F1740" s="70" t="s">
        <v>133</v>
      </c>
      <c r="G1740" t="s">
        <v>395</v>
      </c>
      <c r="H1740" t="s">
        <v>340</v>
      </c>
      <c r="I1740" cm="1">
        <f t="array" ref="I1740">_xlfn.XLOOKUP(1,('Clean Data'!$A$1:$A$1893='Core data'!A1740)*('Clean Data'!$D$1:$D$1893='Core data'!D1740),'Clean Data'!$E$1:$E$1893,,0)</f>
        <v>1</v>
      </c>
    </row>
    <row r="1741" spans="1:9" hidden="1">
      <c r="A1741">
        <v>4</v>
      </c>
      <c r="B1741" t="s">
        <v>444</v>
      </c>
      <c r="C1741" t="s">
        <v>133</v>
      </c>
      <c r="D1741" t="s">
        <v>98</v>
      </c>
      <c r="E1741" s="73" t="s">
        <v>162</v>
      </c>
      <c r="F1741" t="s">
        <v>133</v>
      </c>
      <c r="G1741" t="s">
        <v>133</v>
      </c>
      <c r="H1741" t="s">
        <v>98</v>
      </c>
      <c r="I1741" cm="1">
        <f t="array" ref="I1741">_xlfn.XLOOKUP(1,('Clean Data'!$A$1:$A$1893='Core data'!A1741)*('Clean Data'!$D$1:$D$1893='Core data'!D1741),'Clean Data'!$E$1:$E$1893,,0)</f>
        <v>1</v>
      </c>
    </row>
    <row r="1742" spans="1:9" hidden="1">
      <c r="A1742">
        <v>5</v>
      </c>
      <c r="B1742" t="s">
        <v>169</v>
      </c>
      <c r="C1742" t="s">
        <v>133</v>
      </c>
      <c r="D1742" t="s">
        <v>98</v>
      </c>
      <c r="E1742" s="69" t="s">
        <v>163</v>
      </c>
      <c r="F1742" s="71" t="s">
        <v>133</v>
      </c>
      <c r="G1742" t="s">
        <v>394</v>
      </c>
      <c r="H1742" t="s">
        <v>339</v>
      </c>
      <c r="I1742" cm="1">
        <f t="array" ref="I1742">_xlfn.XLOOKUP(1,('Clean Data'!$A$1:$A$1893='Core data'!A1742)*('Clean Data'!$D$1:$D$1893='Core data'!D1742),'Clean Data'!$E$1:$E$1893,,0)</f>
        <v>1</v>
      </c>
    </row>
    <row r="1743" spans="1:9" hidden="1">
      <c r="A1743">
        <v>5</v>
      </c>
      <c r="B1743" t="s">
        <v>169</v>
      </c>
      <c r="C1743" t="s">
        <v>133</v>
      </c>
      <c r="D1743" t="s">
        <v>98</v>
      </c>
      <c r="E1743" s="68" t="s">
        <v>164</v>
      </c>
      <c r="F1743" s="70" t="s">
        <v>133</v>
      </c>
      <c r="G1743" t="s">
        <v>395</v>
      </c>
      <c r="H1743" t="s">
        <v>340</v>
      </c>
      <c r="I1743" cm="1">
        <f t="array" ref="I1743">_xlfn.XLOOKUP(1,('Clean Data'!$A$1:$A$1893='Core data'!A1743)*('Clean Data'!$D$1:$D$1893='Core data'!D1743),'Clean Data'!$E$1:$E$1893,,0)</f>
        <v>1</v>
      </c>
    </row>
    <row r="1744" spans="1:9" hidden="1">
      <c r="A1744">
        <v>5</v>
      </c>
      <c r="B1744" t="s">
        <v>169</v>
      </c>
      <c r="C1744" t="s">
        <v>133</v>
      </c>
      <c r="D1744" t="s">
        <v>98</v>
      </c>
      <c r="E1744" s="73" t="s">
        <v>162</v>
      </c>
      <c r="F1744" t="s">
        <v>133</v>
      </c>
      <c r="G1744" t="s">
        <v>133</v>
      </c>
      <c r="H1744" t="s">
        <v>98</v>
      </c>
      <c r="I1744" cm="1">
        <f t="array" ref="I1744">_xlfn.XLOOKUP(1,('Clean Data'!$A$1:$A$1893='Core data'!A1744)*('Clean Data'!$D$1:$D$1893='Core data'!D1744),'Clean Data'!$E$1:$E$1893,,0)</f>
        <v>1</v>
      </c>
    </row>
    <row r="1745" spans="1:9" hidden="1">
      <c r="A1745">
        <v>6</v>
      </c>
      <c r="B1745" t="s">
        <v>170</v>
      </c>
      <c r="C1745" t="s">
        <v>133</v>
      </c>
      <c r="D1745" t="s">
        <v>98</v>
      </c>
      <c r="E1745" s="69" t="s">
        <v>163</v>
      </c>
      <c r="F1745" s="71" t="s">
        <v>133</v>
      </c>
      <c r="G1745" t="s">
        <v>394</v>
      </c>
      <c r="H1745" t="s">
        <v>339</v>
      </c>
      <c r="I1745" cm="1">
        <f t="array" ref="I1745">_xlfn.XLOOKUP(1,('Clean Data'!$A$1:$A$1893='Core data'!A1745)*('Clean Data'!$D$1:$D$1893='Core data'!D1745),'Clean Data'!$E$1:$E$1893,,0)</f>
        <v>1</v>
      </c>
    </row>
    <row r="1746" spans="1:9" hidden="1">
      <c r="A1746">
        <v>6</v>
      </c>
      <c r="B1746" t="s">
        <v>170</v>
      </c>
      <c r="C1746" t="s">
        <v>133</v>
      </c>
      <c r="D1746" t="s">
        <v>98</v>
      </c>
      <c r="E1746" s="68" t="s">
        <v>164</v>
      </c>
      <c r="F1746" s="70" t="s">
        <v>133</v>
      </c>
      <c r="G1746" t="s">
        <v>395</v>
      </c>
      <c r="H1746" t="s">
        <v>340</v>
      </c>
      <c r="I1746" cm="1">
        <f t="array" ref="I1746">_xlfn.XLOOKUP(1,('Clean Data'!$A$1:$A$1893='Core data'!A1746)*('Clean Data'!$D$1:$D$1893='Core data'!D1746),'Clean Data'!$E$1:$E$1893,,0)</f>
        <v>1</v>
      </c>
    </row>
    <row r="1747" spans="1:9" hidden="1">
      <c r="A1747">
        <v>6</v>
      </c>
      <c r="B1747" t="s">
        <v>170</v>
      </c>
      <c r="C1747" t="s">
        <v>133</v>
      </c>
      <c r="D1747" t="s">
        <v>98</v>
      </c>
      <c r="E1747" s="73" t="s">
        <v>162</v>
      </c>
      <c r="F1747" t="s">
        <v>133</v>
      </c>
      <c r="G1747" t="s">
        <v>133</v>
      </c>
      <c r="H1747" t="s">
        <v>98</v>
      </c>
      <c r="I1747" cm="1">
        <f t="array" ref="I1747">_xlfn.XLOOKUP(1,('Clean Data'!$A$1:$A$1893='Core data'!A1747)*('Clean Data'!$D$1:$D$1893='Core data'!D1747),'Clean Data'!$E$1:$E$1893,,0)</f>
        <v>1</v>
      </c>
    </row>
    <row r="1748" spans="1:9" hidden="1">
      <c r="A1748">
        <v>7</v>
      </c>
      <c r="B1748" t="s">
        <v>171</v>
      </c>
      <c r="C1748" t="s">
        <v>133</v>
      </c>
      <c r="D1748" t="s">
        <v>98</v>
      </c>
      <c r="E1748" s="69" t="s">
        <v>163</v>
      </c>
      <c r="F1748" s="71" t="s">
        <v>133</v>
      </c>
      <c r="G1748" t="s">
        <v>394</v>
      </c>
      <c r="H1748" t="s">
        <v>339</v>
      </c>
      <c r="I1748" cm="1">
        <f t="array" ref="I1748">_xlfn.XLOOKUP(1,('Clean Data'!$A$1:$A$1893='Core data'!A1748)*('Clean Data'!$D$1:$D$1893='Core data'!D1748),'Clean Data'!$E$1:$E$1893,,0)</f>
        <v>1</v>
      </c>
    </row>
    <row r="1749" spans="1:9" hidden="1">
      <c r="A1749">
        <v>7</v>
      </c>
      <c r="B1749" t="s">
        <v>171</v>
      </c>
      <c r="C1749" t="s">
        <v>133</v>
      </c>
      <c r="D1749" t="s">
        <v>98</v>
      </c>
      <c r="E1749" s="68" t="s">
        <v>164</v>
      </c>
      <c r="F1749" s="70" t="s">
        <v>133</v>
      </c>
      <c r="G1749" t="s">
        <v>395</v>
      </c>
      <c r="H1749" t="s">
        <v>340</v>
      </c>
      <c r="I1749" cm="1">
        <f t="array" ref="I1749">_xlfn.XLOOKUP(1,('Clean Data'!$A$1:$A$1893='Core data'!A1749)*('Clean Data'!$D$1:$D$1893='Core data'!D1749),'Clean Data'!$E$1:$E$1893,,0)</f>
        <v>1</v>
      </c>
    </row>
    <row r="1750" spans="1:9" hidden="1">
      <c r="A1750">
        <v>7</v>
      </c>
      <c r="B1750" t="s">
        <v>171</v>
      </c>
      <c r="C1750" t="s">
        <v>133</v>
      </c>
      <c r="D1750" t="s">
        <v>98</v>
      </c>
      <c r="E1750" s="73" t="s">
        <v>162</v>
      </c>
      <c r="F1750" t="s">
        <v>133</v>
      </c>
      <c r="G1750" t="s">
        <v>133</v>
      </c>
      <c r="H1750" t="s">
        <v>98</v>
      </c>
      <c r="I1750" cm="1">
        <f t="array" ref="I1750">_xlfn.XLOOKUP(1,('Clean Data'!$A$1:$A$1893='Core data'!A1750)*('Clean Data'!$D$1:$D$1893='Core data'!D1750),'Clean Data'!$E$1:$E$1893,,0)</f>
        <v>1</v>
      </c>
    </row>
    <row r="1751" spans="1:9" hidden="1">
      <c r="A1751">
        <v>8</v>
      </c>
      <c r="B1751" t="s">
        <v>172</v>
      </c>
      <c r="C1751" t="s">
        <v>133</v>
      </c>
      <c r="D1751" t="s">
        <v>98</v>
      </c>
      <c r="E1751" s="69" t="s">
        <v>163</v>
      </c>
      <c r="F1751" s="71" t="s">
        <v>133</v>
      </c>
      <c r="G1751" t="s">
        <v>394</v>
      </c>
      <c r="H1751" t="s">
        <v>339</v>
      </c>
      <c r="I1751" cm="1">
        <f t="array" ref="I1751">_xlfn.XLOOKUP(1,('Clean Data'!$A$1:$A$1893='Core data'!A1751)*('Clean Data'!$D$1:$D$1893='Core data'!D1751),'Clean Data'!$E$1:$E$1893,,0)</f>
        <v>1</v>
      </c>
    </row>
    <row r="1752" spans="1:9" hidden="1">
      <c r="A1752">
        <v>8</v>
      </c>
      <c r="B1752" t="s">
        <v>172</v>
      </c>
      <c r="C1752" t="s">
        <v>133</v>
      </c>
      <c r="D1752" t="s">
        <v>98</v>
      </c>
      <c r="E1752" s="68" t="s">
        <v>164</v>
      </c>
      <c r="F1752" s="70" t="s">
        <v>133</v>
      </c>
      <c r="G1752" t="s">
        <v>395</v>
      </c>
      <c r="H1752" t="s">
        <v>340</v>
      </c>
      <c r="I1752" cm="1">
        <f t="array" ref="I1752">_xlfn.XLOOKUP(1,('Clean Data'!$A$1:$A$1893='Core data'!A1752)*('Clean Data'!$D$1:$D$1893='Core data'!D1752),'Clean Data'!$E$1:$E$1893,,0)</f>
        <v>1</v>
      </c>
    </row>
    <row r="1753" spans="1:9" hidden="1">
      <c r="A1753">
        <v>8</v>
      </c>
      <c r="B1753" t="s">
        <v>172</v>
      </c>
      <c r="C1753" t="s">
        <v>133</v>
      </c>
      <c r="D1753" t="s">
        <v>98</v>
      </c>
      <c r="E1753" s="73" t="s">
        <v>162</v>
      </c>
      <c r="F1753" t="s">
        <v>133</v>
      </c>
      <c r="G1753" t="s">
        <v>133</v>
      </c>
      <c r="H1753" t="s">
        <v>98</v>
      </c>
      <c r="I1753" cm="1">
        <f t="array" ref="I1753">_xlfn.XLOOKUP(1,('Clean Data'!$A$1:$A$1893='Core data'!A1753)*('Clean Data'!$D$1:$D$1893='Core data'!D1753),'Clean Data'!$E$1:$E$1893,,0)</f>
        <v>1</v>
      </c>
    </row>
    <row r="1754" spans="1:9" hidden="1">
      <c r="A1754">
        <v>9</v>
      </c>
      <c r="B1754" t="s">
        <v>173</v>
      </c>
      <c r="C1754" t="s">
        <v>133</v>
      </c>
      <c r="D1754" t="s">
        <v>98</v>
      </c>
      <c r="E1754" s="69" t="s">
        <v>163</v>
      </c>
      <c r="F1754" s="71" t="s">
        <v>133</v>
      </c>
      <c r="G1754" t="s">
        <v>394</v>
      </c>
      <c r="H1754" t="s">
        <v>339</v>
      </c>
      <c r="I1754" cm="1">
        <f t="array" ref="I1754">_xlfn.XLOOKUP(1,('Clean Data'!$A$1:$A$1893='Core data'!A1754)*('Clean Data'!$D$1:$D$1893='Core data'!D1754),'Clean Data'!$E$1:$E$1893,,0)</f>
        <v>1</v>
      </c>
    </row>
    <row r="1755" spans="1:9" hidden="1">
      <c r="A1755">
        <v>9</v>
      </c>
      <c r="B1755" t="s">
        <v>173</v>
      </c>
      <c r="C1755" t="s">
        <v>133</v>
      </c>
      <c r="D1755" t="s">
        <v>98</v>
      </c>
      <c r="E1755" s="68" t="s">
        <v>164</v>
      </c>
      <c r="F1755" s="70" t="s">
        <v>133</v>
      </c>
      <c r="G1755" t="s">
        <v>395</v>
      </c>
      <c r="H1755" t="s">
        <v>340</v>
      </c>
      <c r="I1755" cm="1">
        <f t="array" ref="I1755">_xlfn.XLOOKUP(1,('Clean Data'!$A$1:$A$1893='Core data'!A1755)*('Clean Data'!$D$1:$D$1893='Core data'!D1755),'Clean Data'!$E$1:$E$1893,,0)</f>
        <v>1</v>
      </c>
    </row>
    <row r="1756" spans="1:9" hidden="1">
      <c r="A1756">
        <v>9</v>
      </c>
      <c r="B1756" t="s">
        <v>173</v>
      </c>
      <c r="C1756" t="s">
        <v>133</v>
      </c>
      <c r="D1756" t="s">
        <v>98</v>
      </c>
      <c r="E1756" s="73" t="s">
        <v>162</v>
      </c>
      <c r="F1756" t="s">
        <v>133</v>
      </c>
      <c r="G1756" t="s">
        <v>133</v>
      </c>
      <c r="H1756" t="s">
        <v>98</v>
      </c>
      <c r="I1756" cm="1">
        <f t="array" ref="I1756">_xlfn.XLOOKUP(1,('Clean Data'!$A$1:$A$1893='Core data'!A1756)*('Clean Data'!$D$1:$D$1893='Core data'!D1756),'Clean Data'!$E$1:$E$1893,,0)</f>
        <v>1</v>
      </c>
    </row>
    <row r="1757" spans="1:9" hidden="1">
      <c r="A1757">
        <v>10</v>
      </c>
      <c r="B1757" t="s">
        <v>174</v>
      </c>
      <c r="C1757" t="s">
        <v>133</v>
      </c>
      <c r="D1757" t="s">
        <v>98</v>
      </c>
      <c r="E1757" s="69" t="s">
        <v>163</v>
      </c>
      <c r="F1757" s="71" t="s">
        <v>133</v>
      </c>
      <c r="G1757" t="s">
        <v>394</v>
      </c>
      <c r="H1757" t="s">
        <v>339</v>
      </c>
      <c r="I1757" cm="1">
        <f t="array" ref="I1757">_xlfn.XLOOKUP(1,('Clean Data'!$A$1:$A$1893='Core data'!A1757)*('Clean Data'!$D$1:$D$1893='Core data'!D1757),'Clean Data'!$E$1:$E$1893,,0)</f>
        <v>1</v>
      </c>
    </row>
    <row r="1758" spans="1:9" hidden="1">
      <c r="A1758">
        <v>10</v>
      </c>
      <c r="B1758" t="s">
        <v>174</v>
      </c>
      <c r="C1758" t="s">
        <v>133</v>
      </c>
      <c r="D1758" t="s">
        <v>98</v>
      </c>
      <c r="E1758" s="68" t="s">
        <v>164</v>
      </c>
      <c r="F1758" s="70" t="s">
        <v>133</v>
      </c>
      <c r="G1758" t="s">
        <v>395</v>
      </c>
      <c r="H1758" t="s">
        <v>340</v>
      </c>
      <c r="I1758" cm="1">
        <f t="array" ref="I1758">_xlfn.XLOOKUP(1,('Clean Data'!$A$1:$A$1893='Core data'!A1758)*('Clean Data'!$D$1:$D$1893='Core data'!D1758),'Clean Data'!$E$1:$E$1893,,0)</f>
        <v>1</v>
      </c>
    </row>
    <row r="1759" spans="1:9" hidden="1">
      <c r="A1759">
        <v>10</v>
      </c>
      <c r="B1759" t="s">
        <v>174</v>
      </c>
      <c r="C1759" t="s">
        <v>133</v>
      </c>
      <c r="D1759" t="s">
        <v>98</v>
      </c>
      <c r="E1759" s="73" t="s">
        <v>162</v>
      </c>
      <c r="F1759" t="s">
        <v>133</v>
      </c>
      <c r="G1759" t="s">
        <v>133</v>
      </c>
      <c r="H1759" t="s">
        <v>98</v>
      </c>
      <c r="I1759" cm="1">
        <f t="array" ref="I1759">_xlfn.XLOOKUP(1,('Clean Data'!$A$1:$A$1893='Core data'!A1759)*('Clean Data'!$D$1:$D$1893='Core data'!D1759),'Clean Data'!$E$1:$E$1893,,0)</f>
        <v>1</v>
      </c>
    </row>
    <row r="1760" spans="1:9" hidden="1">
      <c r="A1760">
        <v>11</v>
      </c>
      <c r="B1760" t="s">
        <v>175</v>
      </c>
      <c r="C1760" t="s">
        <v>133</v>
      </c>
      <c r="D1760" t="s">
        <v>98</v>
      </c>
      <c r="E1760" s="69" t="s">
        <v>163</v>
      </c>
      <c r="F1760" s="71" t="s">
        <v>133</v>
      </c>
      <c r="G1760" t="s">
        <v>394</v>
      </c>
      <c r="H1760" t="s">
        <v>339</v>
      </c>
      <c r="I1760" cm="1">
        <f t="array" ref="I1760">_xlfn.XLOOKUP(1,('Clean Data'!$A$1:$A$1893='Core data'!A1760)*('Clean Data'!$D$1:$D$1893='Core data'!D1760),'Clean Data'!$E$1:$E$1893,,0)</f>
        <v>1</v>
      </c>
    </row>
    <row r="1761" spans="1:9" hidden="1">
      <c r="A1761">
        <v>11</v>
      </c>
      <c r="B1761" t="s">
        <v>175</v>
      </c>
      <c r="C1761" t="s">
        <v>133</v>
      </c>
      <c r="D1761" t="s">
        <v>98</v>
      </c>
      <c r="E1761" s="68" t="s">
        <v>164</v>
      </c>
      <c r="F1761" s="70" t="s">
        <v>133</v>
      </c>
      <c r="G1761" t="s">
        <v>395</v>
      </c>
      <c r="H1761" t="s">
        <v>340</v>
      </c>
      <c r="I1761" cm="1">
        <f t="array" ref="I1761">_xlfn.XLOOKUP(1,('Clean Data'!$A$1:$A$1893='Core data'!A1761)*('Clean Data'!$D$1:$D$1893='Core data'!D1761),'Clean Data'!$E$1:$E$1893,,0)</f>
        <v>1</v>
      </c>
    </row>
    <row r="1762" spans="1:9" hidden="1">
      <c r="A1762">
        <v>11</v>
      </c>
      <c r="B1762" t="s">
        <v>175</v>
      </c>
      <c r="C1762" t="s">
        <v>133</v>
      </c>
      <c r="D1762" t="s">
        <v>98</v>
      </c>
      <c r="E1762" s="73" t="s">
        <v>162</v>
      </c>
      <c r="F1762" t="s">
        <v>133</v>
      </c>
      <c r="G1762" t="s">
        <v>133</v>
      </c>
      <c r="H1762" t="s">
        <v>98</v>
      </c>
      <c r="I1762" cm="1">
        <f t="array" ref="I1762">_xlfn.XLOOKUP(1,('Clean Data'!$A$1:$A$1893='Core data'!A1762)*('Clean Data'!$D$1:$D$1893='Core data'!D1762),'Clean Data'!$E$1:$E$1893,,0)</f>
        <v>1</v>
      </c>
    </row>
    <row r="1763" spans="1:9" hidden="1">
      <c r="A1763">
        <v>12</v>
      </c>
      <c r="B1763" t="s">
        <v>176</v>
      </c>
      <c r="C1763" t="s">
        <v>133</v>
      </c>
      <c r="D1763" t="s">
        <v>98</v>
      </c>
      <c r="E1763" s="69" t="s">
        <v>163</v>
      </c>
      <c r="F1763" s="71" t="s">
        <v>133</v>
      </c>
      <c r="G1763" t="s">
        <v>394</v>
      </c>
      <c r="H1763" t="s">
        <v>339</v>
      </c>
      <c r="I1763" cm="1">
        <f t="array" ref="I1763">_xlfn.XLOOKUP(1,('Clean Data'!$A$1:$A$1893='Core data'!A1763)*('Clean Data'!$D$1:$D$1893='Core data'!D1763),'Clean Data'!$E$1:$E$1893,,0)</f>
        <v>1</v>
      </c>
    </row>
    <row r="1764" spans="1:9" hidden="1">
      <c r="A1764">
        <v>12</v>
      </c>
      <c r="B1764" t="s">
        <v>176</v>
      </c>
      <c r="C1764" t="s">
        <v>133</v>
      </c>
      <c r="D1764" t="s">
        <v>98</v>
      </c>
      <c r="E1764" s="68" t="s">
        <v>164</v>
      </c>
      <c r="F1764" s="70" t="s">
        <v>133</v>
      </c>
      <c r="G1764" t="s">
        <v>395</v>
      </c>
      <c r="H1764" t="s">
        <v>340</v>
      </c>
      <c r="I1764" cm="1">
        <f t="array" ref="I1764">_xlfn.XLOOKUP(1,('Clean Data'!$A$1:$A$1893='Core data'!A1764)*('Clean Data'!$D$1:$D$1893='Core data'!D1764),'Clean Data'!$E$1:$E$1893,,0)</f>
        <v>1</v>
      </c>
    </row>
    <row r="1765" spans="1:9" hidden="1">
      <c r="A1765">
        <v>12</v>
      </c>
      <c r="B1765" t="s">
        <v>176</v>
      </c>
      <c r="C1765" t="s">
        <v>133</v>
      </c>
      <c r="D1765" t="s">
        <v>98</v>
      </c>
      <c r="E1765" s="73" t="s">
        <v>162</v>
      </c>
      <c r="F1765" t="s">
        <v>133</v>
      </c>
      <c r="G1765" t="s">
        <v>133</v>
      </c>
      <c r="H1765" t="s">
        <v>98</v>
      </c>
      <c r="I1765" cm="1">
        <f t="array" ref="I1765">_xlfn.XLOOKUP(1,('Clean Data'!$A$1:$A$1893='Core data'!A1765)*('Clean Data'!$D$1:$D$1893='Core data'!D1765),'Clean Data'!$E$1:$E$1893,,0)</f>
        <v>1</v>
      </c>
    </row>
    <row r="1766" spans="1:9" hidden="1">
      <c r="A1766">
        <v>13</v>
      </c>
      <c r="B1766" t="s">
        <v>177</v>
      </c>
      <c r="C1766" t="s">
        <v>133</v>
      </c>
      <c r="D1766" t="s">
        <v>98</v>
      </c>
      <c r="E1766" s="69" t="s">
        <v>163</v>
      </c>
      <c r="F1766" s="71" t="s">
        <v>133</v>
      </c>
      <c r="G1766" t="s">
        <v>394</v>
      </c>
      <c r="H1766" t="s">
        <v>339</v>
      </c>
      <c r="I1766" cm="1">
        <f t="array" ref="I1766">_xlfn.XLOOKUP(1,('Clean Data'!$A$1:$A$1893='Core data'!A1766)*('Clean Data'!$D$1:$D$1893='Core data'!D1766),'Clean Data'!$E$1:$E$1893,,0)</f>
        <v>1</v>
      </c>
    </row>
    <row r="1767" spans="1:9" hidden="1">
      <c r="A1767">
        <v>13</v>
      </c>
      <c r="B1767" t="s">
        <v>177</v>
      </c>
      <c r="C1767" t="s">
        <v>133</v>
      </c>
      <c r="D1767" t="s">
        <v>98</v>
      </c>
      <c r="E1767" s="68" t="s">
        <v>164</v>
      </c>
      <c r="F1767" s="70" t="s">
        <v>133</v>
      </c>
      <c r="G1767" t="s">
        <v>395</v>
      </c>
      <c r="H1767" t="s">
        <v>340</v>
      </c>
      <c r="I1767" cm="1">
        <f t="array" ref="I1767">_xlfn.XLOOKUP(1,('Clean Data'!$A$1:$A$1893='Core data'!A1767)*('Clean Data'!$D$1:$D$1893='Core data'!D1767),'Clean Data'!$E$1:$E$1893,,0)</f>
        <v>1</v>
      </c>
    </row>
    <row r="1768" spans="1:9" hidden="1">
      <c r="A1768">
        <v>13</v>
      </c>
      <c r="B1768" t="s">
        <v>177</v>
      </c>
      <c r="C1768" t="s">
        <v>133</v>
      </c>
      <c r="D1768" t="s">
        <v>98</v>
      </c>
      <c r="E1768" s="73" t="s">
        <v>162</v>
      </c>
      <c r="F1768" t="s">
        <v>133</v>
      </c>
      <c r="G1768" t="s">
        <v>133</v>
      </c>
      <c r="H1768" t="s">
        <v>98</v>
      </c>
      <c r="I1768" cm="1">
        <f t="array" ref="I1768">_xlfn.XLOOKUP(1,('Clean Data'!$A$1:$A$1893='Core data'!A1768)*('Clean Data'!$D$1:$D$1893='Core data'!D1768),'Clean Data'!$E$1:$E$1893,,0)</f>
        <v>1</v>
      </c>
    </row>
    <row r="1769" spans="1:9" hidden="1">
      <c r="A1769">
        <v>14</v>
      </c>
      <c r="B1769" t="s">
        <v>178</v>
      </c>
      <c r="C1769" t="s">
        <v>133</v>
      </c>
      <c r="D1769" t="s">
        <v>98</v>
      </c>
      <c r="E1769" s="69" t="s">
        <v>163</v>
      </c>
      <c r="F1769" s="71" t="s">
        <v>133</v>
      </c>
      <c r="G1769" t="s">
        <v>394</v>
      </c>
      <c r="H1769" t="s">
        <v>339</v>
      </c>
      <c r="I1769" cm="1">
        <f t="array" ref="I1769">_xlfn.XLOOKUP(1,('Clean Data'!$A$1:$A$1893='Core data'!A1769)*('Clean Data'!$D$1:$D$1893='Core data'!D1769),'Clean Data'!$E$1:$E$1893,,0)</f>
        <v>1</v>
      </c>
    </row>
    <row r="1770" spans="1:9" hidden="1">
      <c r="A1770">
        <v>14</v>
      </c>
      <c r="B1770" t="s">
        <v>178</v>
      </c>
      <c r="C1770" t="s">
        <v>133</v>
      </c>
      <c r="D1770" t="s">
        <v>98</v>
      </c>
      <c r="E1770" s="68" t="s">
        <v>164</v>
      </c>
      <c r="F1770" s="70" t="s">
        <v>133</v>
      </c>
      <c r="G1770" t="s">
        <v>395</v>
      </c>
      <c r="H1770" t="s">
        <v>340</v>
      </c>
      <c r="I1770" cm="1">
        <f t="array" ref="I1770">_xlfn.XLOOKUP(1,('Clean Data'!$A$1:$A$1893='Core data'!A1770)*('Clean Data'!$D$1:$D$1893='Core data'!D1770),'Clean Data'!$E$1:$E$1893,,0)</f>
        <v>1</v>
      </c>
    </row>
    <row r="1771" spans="1:9" hidden="1">
      <c r="A1771">
        <v>14</v>
      </c>
      <c r="B1771" t="s">
        <v>178</v>
      </c>
      <c r="C1771" t="s">
        <v>133</v>
      </c>
      <c r="D1771" t="s">
        <v>98</v>
      </c>
      <c r="E1771" s="73" t="s">
        <v>162</v>
      </c>
      <c r="F1771" t="s">
        <v>133</v>
      </c>
      <c r="G1771" t="s">
        <v>133</v>
      </c>
      <c r="H1771" t="s">
        <v>98</v>
      </c>
      <c r="I1771" cm="1">
        <f t="array" ref="I1771">_xlfn.XLOOKUP(1,('Clean Data'!$A$1:$A$1893='Core data'!A1771)*('Clean Data'!$D$1:$D$1893='Core data'!D1771),'Clean Data'!$E$1:$E$1893,,0)</f>
        <v>1</v>
      </c>
    </row>
    <row r="1772" spans="1:9" hidden="1">
      <c r="A1772">
        <v>15</v>
      </c>
      <c r="B1772" t="s">
        <v>179</v>
      </c>
      <c r="C1772" t="s">
        <v>133</v>
      </c>
      <c r="D1772" t="s">
        <v>98</v>
      </c>
      <c r="E1772" s="69" t="s">
        <v>163</v>
      </c>
      <c r="F1772" s="71" t="s">
        <v>133</v>
      </c>
      <c r="G1772" t="s">
        <v>394</v>
      </c>
      <c r="H1772" t="s">
        <v>339</v>
      </c>
      <c r="I1772" cm="1">
        <f t="array" ref="I1772">_xlfn.XLOOKUP(1,('Clean Data'!$A$1:$A$1893='Core data'!A1772)*('Clean Data'!$D$1:$D$1893='Core data'!D1772),'Clean Data'!$E$1:$E$1893,,0)</f>
        <v>1</v>
      </c>
    </row>
    <row r="1773" spans="1:9" hidden="1">
      <c r="A1773">
        <v>15</v>
      </c>
      <c r="B1773" t="s">
        <v>179</v>
      </c>
      <c r="C1773" t="s">
        <v>133</v>
      </c>
      <c r="D1773" t="s">
        <v>98</v>
      </c>
      <c r="E1773" s="68" t="s">
        <v>164</v>
      </c>
      <c r="F1773" s="70" t="s">
        <v>133</v>
      </c>
      <c r="G1773" t="s">
        <v>395</v>
      </c>
      <c r="H1773" t="s">
        <v>340</v>
      </c>
      <c r="I1773" cm="1">
        <f t="array" ref="I1773">_xlfn.XLOOKUP(1,('Clean Data'!$A$1:$A$1893='Core data'!A1773)*('Clean Data'!$D$1:$D$1893='Core data'!D1773),'Clean Data'!$E$1:$E$1893,,0)</f>
        <v>1</v>
      </c>
    </row>
    <row r="1774" spans="1:9" hidden="1">
      <c r="A1774">
        <v>15</v>
      </c>
      <c r="B1774" t="s">
        <v>179</v>
      </c>
      <c r="C1774" t="s">
        <v>133</v>
      </c>
      <c r="D1774" t="s">
        <v>98</v>
      </c>
      <c r="E1774" s="73" t="s">
        <v>162</v>
      </c>
      <c r="F1774" t="s">
        <v>133</v>
      </c>
      <c r="G1774" t="s">
        <v>133</v>
      </c>
      <c r="H1774" t="s">
        <v>98</v>
      </c>
      <c r="I1774" cm="1">
        <f t="array" ref="I1774">_xlfn.XLOOKUP(1,('Clean Data'!$A$1:$A$1893='Core data'!A1774)*('Clean Data'!$D$1:$D$1893='Core data'!D1774),'Clean Data'!$E$1:$E$1893,,0)</f>
        <v>1</v>
      </c>
    </row>
    <row r="1775" spans="1:9" hidden="1">
      <c r="A1775">
        <v>16</v>
      </c>
      <c r="B1775" t="s">
        <v>180</v>
      </c>
      <c r="C1775" t="s">
        <v>133</v>
      </c>
      <c r="D1775" t="s">
        <v>98</v>
      </c>
      <c r="E1775" s="69" t="s">
        <v>163</v>
      </c>
      <c r="F1775" s="71" t="s">
        <v>133</v>
      </c>
      <c r="G1775" t="s">
        <v>394</v>
      </c>
      <c r="H1775" t="s">
        <v>339</v>
      </c>
      <c r="I1775" cm="1">
        <f t="array" ref="I1775">_xlfn.XLOOKUP(1,('Clean Data'!$A$1:$A$1893='Core data'!A1775)*('Clean Data'!$D$1:$D$1893='Core data'!D1775),'Clean Data'!$E$1:$E$1893,,0)</f>
        <v>1</v>
      </c>
    </row>
    <row r="1776" spans="1:9" hidden="1">
      <c r="A1776">
        <v>16</v>
      </c>
      <c r="B1776" t="s">
        <v>180</v>
      </c>
      <c r="C1776" t="s">
        <v>133</v>
      </c>
      <c r="D1776" t="s">
        <v>98</v>
      </c>
      <c r="E1776" s="68" t="s">
        <v>164</v>
      </c>
      <c r="F1776" s="70" t="s">
        <v>133</v>
      </c>
      <c r="G1776" t="s">
        <v>395</v>
      </c>
      <c r="H1776" t="s">
        <v>340</v>
      </c>
      <c r="I1776" cm="1">
        <f t="array" ref="I1776">_xlfn.XLOOKUP(1,('Clean Data'!$A$1:$A$1893='Core data'!A1776)*('Clean Data'!$D$1:$D$1893='Core data'!D1776),'Clean Data'!$E$1:$E$1893,,0)</f>
        <v>1</v>
      </c>
    </row>
    <row r="1777" spans="1:9" hidden="1">
      <c r="A1777">
        <v>16</v>
      </c>
      <c r="B1777" t="s">
        <v>180</v>
      </c>
      <c r="C1777" t="s">
        <v>133</v>
      </c>
      <c r="D1777" t="s">
        <v>98</v>
      </c>
      <c r="E1777" s="73" t="s">
        <v>162</v>
      </c>
      <c r="F1777" t="s">
        <v>133</v>
      </c>
      <c r="G1777" t="s">
        <v>133</v>
      </c>
      <c r="H1777" t="s">
        <v>98</v>
      </c>
      <c r="I1777" cm="1">
        <f t="array" ref="I1777">_xlfn.XLOOKUP(1,('Clean Data'!$A$1:$A$1893='Core data'!A1777)*('Clean Data'!$D$1:$D$1893='Core data'!D1777),'Clean Data'!$E$1:$E$1893,,0)</f>
        <v>1</v>
      </c>
    </row>
    <row r="1778" spans="1:9" hidden="1">
      <c r="A1778">
        <v>1</v>
      </c>
      <c r="B1778" t="s">
        <v>166</v>
      </c>
      <c r="C1778" t="s">
        <v>56</v>
      </c>
      <c r="D1778" t="s">
        <v>104</v>
      </c>
      <c r="E1778" s="73" t="s">
        <v>162</v>
      </c>
      <c r="F1778" t="s">
        <v>273</v>
      </c>
      <c r="G1778" t="s">
        <v>56</v>
      </c>
      <c r="H1778" t="s">
        <v>104</v>
      </c>
      <c r="I1778" cm="1">
        <f t="array" ref="I1778">_xlfn.XLOOKUP(1,('Clean Data'!$A$1:$A$1893='Core data'!A1778)*('Clean Data'!$D$1:$D$1893='Core data'!D1778),'Clean Data'!$E$1:$E$1893,,0)</f>
        <v>0</v>
      </c>
    </row>
    <row r="1779" spans="1:9" hidden="1">
      <c r="A1779">
        <v>1</v>
      </c>
      <c r="B1779" t="s">
        <v>166</v>
      </c>
      <c r="C1779" t="s">
        <v>56</v>
      </c>
      <c r="D1779" t="s">
        <v>104</v>
      </c>
      <c r="E1779" s="69" t="s">
        <v>163</v>
      </c>
      <c r="F1779" s="71" t="s">
        <v>273</v>
      </c>
      <c r="G1779" t="s">
        <v>274</v>
      </c>
      <c r="H1779" t="s">
        <v>346</v>
      </c>
      <c r="I1779" cm="1">
        <f t="array" ref="I1779">_xlfn.XLOOKUP(1,('Clean Data'!$A$1:$A$1893='Core data'!A1779)*('Clean Data'!$D$1:$D$1893='Core data'!D1779),'Clean Data'!$E$1:$E$1893,,0)</f>
        <v>0</v>
      </c>
    </row>
    <row r="1780" spans="1:9" hidden="1">
      <c r="A1780">
        <v>1</v>
      </c>
      <c r="B1780" t="s">
        <v>166</v>
      </c>
      <c r="C1780" t="s">
        <v>56</v>
      </c>
      <c r="D1780" t="s">
        <v>104</v>
      </c>
      <c r="E1780" s="68" t="s">
        <v>164</v>
      </c>
      <c r="F1780" s="70" t="s">
        <v>273</v>
      </c>
      <c r="G1780" t="s">
        <v>275</v>
      </c>
      <c r="H1780" t="s">
        <v>347</v>
      </c>
      <c r="I1780" cm="1">
        <f t="array" ref="I1780">_xlfn.XLOOKUP(1,('Clean Data'!$A$1:$A$1893='Core data'!A1780)*('Clean Data'!$D$1:$D$1893='Core data'!D1780),'Clean Data'!$E$1:$E$1893,,0)</f>
        <v>0</v>
      </c>
    </row>
    <row r="1781" spans="1:9" hidden="1">
      <c r="A1781">
        <v>2</v>
      </c>
      <c r="B1781" t="s">
        <v>167</v>
      </c>
      <c r="C1781" t="s">
        <v>56</v>
      </c>
      <c r="D1781" t="s">
        <v>104</v>
      </c>
      <c r="E1781" s="73" t="s">
        <v>162</v>
      </c>
      <c r="F1781" t="s">
        <v>273</v>
      </c>
      <c r="G1781" t="s">
        <v>56</v>
      </c>
      <c r="H1781" t="s">
        <v>104</v>
      </c>
      <c r="I1781" cm="1">
        <f t="array" ref="I1781">_xlfn.XLOOKUP(1,('Clean Data'!$A$1:$A$1893='Core data'!A1781)*('Clean Data'!$D$1:$D$1893='Core data'!D1781),'Clean Data'!$E$1:$E$1893,,0)</f>
        <v>1</v>
      </c>
    </row>
    <row r="1782" spans="1:9" hidden="1">
      <c r="A1782">
        <v>2</v>
      </c>
      <c r="B1782" t="s">
        <v>167</v>
      </c>
      <c r="C1782" t="s">
        <v>56</v>
      </c>
      <c r="D1782" t="s">
        <v>104</v>
      </c>
      <c r="E1782" s="69" t="s">
        <v>163</v>
      </c>
      <c r="F1782" s="71" t="s">
        <v>273</v>
      </c>
      <c r="G1782" t="s">
        <v>274</v>
      </c>
      <c r="H1782" t="s">
        <v>346</v>
      </c>
      <c r="I1782" cm="1">
        <f t="array" ref="I1782">_xlfn.XLOOKUP(1,('Clean Data'!$A$1:$A$1893='Core data'!A1782)*('Clean Data'!$D$1:$D$1893='Core data'!D1782),'Clean Data'!$E$1:$E$1893,,0)</f>
        <v>1</v>
      </c>
    </row>
    <row r="1783" spans="1:9" hidden="1">
      <c r="A1783">
        <v>2</v>
      </c>
      <c r="B1783" t="s">
        <v>167</v>
      </c>
      <c r="C1783" t="s">
        <v>56</v>
      </c>
      <c r="D1783" t="s">
        <v>104</v>
      </c>
      <c r="E1783" s="68" t="s">
        <v>164</v>
      </c>
      <c r="F1783" s="70" t="s">
        <v>273</v>
      </c>
      <c r="G1783" t="s">
        <v>275</v>
      </c>
      <c r="H1783" t="s">
        <v>347</v>
      </c>
      <c r="I1783" cm="1">
        <f t="array" ref="I1783">_xlfn.XLOOKUP(1,('Clean Data'!$A$1:$A$1893='Core data'!A1783)*('Clean Data'!$D$1:$D$1893='Core data'!D1783),'Clean Data'!$E$1:$E$1893,,0)</f>
        <v>1</v>
      </c>
    </row>
    <row r="1784" spans="1:9" hidden="1">
      <c r="A1784">
        <v>4</v>
      </c>
      <c r="B1784" t="s">
        <v>444</v>
      </c>
      <c r="C1784" t="s">
        <v>56</v>
      </c>
      <c r="D1784" t="s">
        <v>104</v>
      </c>
      <c r="E1784" s="73" t="s">
        <v>162</v>
      </c>
      <c r="F1784" t="s">
        <v>273</v>
      </c>
      <c r="G1784" t="s">
        <v>56</v>
      </c>
      <c r="H1784" t="s">
        <v>104</v>
      </c>
      <c r="I1784" cm="1">
        <f t="array" ref="I1784">_xlfn.XLOOKUP(1,('Clean Data'!$A$1:$A$1893='Core data'!A1784)*('Clean Data'!$D$1:$D$1893='Core data'!D1784),'Clean Data'!$E$1:$E$1893,,0)</f>
        <v>1</v>
      </c>
    </row>
    <row r="1785" spans="1:9" hidden="1">
      <c r="A1785">
        <v>4</v>
      </c>
      <c r="B1785" t="s">
        <v>444</v>
      </c>
      <c r="C1785" t="s">
        <v>56</v>
      </c>
      <c r="D1785" t="s">
        <v>104</v>
      </c>
      <c r="E1785" s="69" t="s">
        <v>163</v>
      </c>
      <c r="F1785" s="71" t="s">
        <v>273</v>
      </c>
      <c r="G1785" t="s">
        <v>274</v>
      </c>
      <c r="H1785" t="s">
        <v>346</v>
      </c>
      <c r="I1785" cm="1">
        <f t="array" ref="I1785">_xlfn.XLOOKUP(1,('Clean Data'!$A$1:$A$1893='Core data'!A1785)*('Clean Data'!$D$1:$D$1893='Core data'!D1785),'Clean Data'!$E$1:$E$1893,,0)</f>
        <v>1</v>
      </c>
    </row>
    <row r="1786" spans="1:9" hidden="1">
      <c r="A1786">
        <v>4</v>
      </c>
      <c r="B1786" t="s">
        <v>444</v>
      </c>
      <c r="C1786" t="s">
        <v>56</v>
      </c>
      <c r="D1786" t="s">
        <v>104</v>
      </c>
      <c r="E1786" s="68" t="s">
        <v>164</v>
      </c>
      <c r="F1786" s="70" t="s">
        <v>273</v>
      </c>
      <c r="G1786" t="s">
        <v>275</v>
      </c>
      <c r="H1786" t="s">
        <v>347</v>
      </c>
      <c r="I1786" cm="1">
        <f t="array" ref="I1786">_xlfn.XLOOKUP(1,('Clean Data'!$A$1:$A$1893='Core data'!A1786)*('Clean Data'!$D$1:$D$1893='Core data'!D1786),'Clean Data'!$E$1:$E$1893,,0)</f>
        <v>1</v>
      </c>
    </row>
    <row r="1787" spans="1:9" hidden="1">
      <c r="A1787">
        <v>5</v>
      </c>
      <c r="B1787" t="s">
        <v>169</v>
      </c>
      <c r="C1787" t="s">
        <v>56</v>
      </c>
      <c r="D1787" t="s">
        <v>104</v>
      </c>
      <c r="E1787" s="73" t="s">
        <v>162</v>
      </c>
      <c r="F1787" t="s">
        <v>273</v>
      </c>
      <c r="G1787" t="s">
        <v>56</v>
      </c>
      <c r="H1787" t="s">
        <v>104</v>
      </c>
      <c r="I1787" cm="1">
        <f t="array" ref="I1787">_xlfn.XLOOKUP(1,('Clean Data'!$A$1:$A$1893='Core data'!A1787)*('Clean Data'!$D$1:$D$1893='Core data'!D1787),'Clean Data'!$E$1:$E$1893,,0)</f>
        <v>1</v>
      </c>
    </row>
    <row r="1788" spans="1:9" hidden="1">
      <c r="A1788">
        <v>5</v>
      </c>
      <c r="B1788" t="s">
        <v>169</v>
      </c>
      <c r="C1788" t="s">
        <v>56</v>
      </c>
      <c r="D1788" t="s">
        <v>104</v>
      </c>
      <c r="E1788" s="69" t="s">
        <v>163</v>
      </c>
      <c r="F1788" s="71" t="s">
        <v>273</v>
      </c>
      <c r="G1788" t="s">
        <v>274</v>
      </c>
      <c r="H1788" t="s">
        <v>346</v>
      </c>
      <c r="I1788" cm="1">
        <f t="array" ref="I1788">_xlfn.XLOOKUP(1,('Clean Data'!$A$1:$A$1893='Core data'!A1788)*('Clean Data'!$D$1:$D$1893='Core data'!D1788),'Clean Data'!$E$1:$E$1893,,0)</f>
        <v>1</v>
      </c>
    </row>
    <row r="1789" spans="1:9" hidden="1">
      <c r="A1789">
        <v>5</v>
      </c>
      <c r="B1789" t="s">
        <v>169</v>
      </c>
      <c r="C1789" t="s">
        <v>56</v>
      </c>
      <c r="D1789" t="s">
        <v>104</v>
      </c>
      <c r="E1789" s="68" t="s">
        <v>164</v>
      </c>
      <c r="F1789" s="70" t="s">
        <v>273</v>
      </c>
      <c r="G1789" t="s">
        <v>275</v>
      </c>
      <c r="H1789" t="s">
        <v>347</v>
      </c>
      <c r="I1789" cm="1">
        <f t="array" ref="I1789">_xlfn.XLOOKUP(1,('Clean Data'!$A$1:$A$1893='Core data'!A1789)*('Clean Data'!$D$1:$D$1893='Core data'!D1789),'Clean Data'!$E$1:$E$1893,,0)</f>
        <v>1</v>
      </c>
    </row>
    <row r="1790" spans="1:9" hidden="1">
      <c r="A1790">
        <v>6</v>
      </c>
      <c r="B1790" t="s">
        <v>170</v>
      </c>
      <c r="C1790" t="s">
        <v>56</v>
      </c>
      <c r="D1790" t="s">
        <v>104</v>
      </c>
      <c r="E1790" s="73" t="s">
        <v>162</v>
      </c>
      <c r="F1790" t="s">
        <v>273</v>
      </c>
      <c r="G1790" t="s">
        <v>56</v>
      </c>
      <c r="H1790" t="s">
        <v>104</v>
      </c>
      <c r="I1790" cm="1">
        <f t="array" ref="I1790">_xlfn.XLOOKUP(1,('Clean Data'!$A$1:$A$1893='Core data'!A1790)*('Clean Data'!$D$1:$D$1893='Core data'!D1790),'Clean Data'!$E$1:$E$1893,,0)</f>
        <v>1</v>
      </c>
    </row>
    <row r="1791" spans="1:9" hidden="1">
      <c r="A1791">
        <v>6</v>
      </c>
      <c r="B1791" t="s">
        <v>170</v>
      </c>
      <c r="C1791" t="s">
        <v>56</v>
      </c>
      <c r="D1791" t="s">
        <v>104</v>
      </c>
      <c r="E1791" s="69" t="s">
        <v>163</v>
      </c>
      <c r="F1791" s="71" t="s">
        <v>273</v>
      </c>
      <c r="G1791" t="s">
        <v>274</v>
      </c>
      <c r="H1791" t="s">
        <v>346</v>
      </c>
      <c r="I1791" cm="1">
        <f t="array" ref="I1791">_xlfn.XLOOKUP(1,('Clean Data'!$A$1:$A$1893='Core data'!A1791)*('Clean Data'!$D$1:$D$1893='Core data'!D1791),'Clean Data'!$E$1:$E$1893,,0)</f>
        <v>1</v>
      </c>
    </row>
    <row r="1792" spans="1:9" hidden="1">
      <c r="A1792">
        <v>6</v>
      </c>
      <c r="B1792" t="s">
        <v>170</v>
      </c>
      <c r="C1792" t="s">
        <v>56</v>
      </c>
      <c r="D1792" t="s">
        <v>104</v>
      </c>
      <c r="E1792" s="68" t="s">
        <v>164</v>
      </c>
      <c r="F1792" s="70" t="s">
        <v>273</v>
      </c>
      <c r="G1792" t="s">
        <v>275</v>
      </c>
      <c r="H1792" t="s">
        <v>347</v>
      </c>
      <c r="I1792" cm="1">
        <f t="array" ref="I1792">_xlfn.XLOOKUP(1,('Clean Data'!$A$1:$A$1893='Core data'!A1792)*('Clean Data'!$D$1:$D$1893='Core data'!D1792),'Clean Data'!$E$1:$E$1893,,0)</f>
        <v>1</v>
      </c>
    </row>
    <row r="1793" spans="1:9" hidden="1">
      <c r="A1793">
        <v>7</v>
      </c>
      <c r="B1793" t="s">
        <v>171</v>
      </c>
      <c r="C1793" t="s">
        <v>56</v>
      </c>
      <c r="D1793" t="s">
        <v>104</v>
      </c>
      <c r="E1793" s="73" t="s">
        <v>162</v>
      </c>
      <c r="F1793" t="s">
        <v>273</v>
      </c>
      <c r="G1793" t="s">
        <v>56</v>
      </c>
      <c r="H1793" t="s">
        <v>104</v>
      </c>
      <c r="I1793" cm="1">
        <f t="array" ref="I1793">_xlfn.XLOOKUP(1,('Clean Data'!$A$1:$A$1893='Core data'!A1793)*('Clean Data'!$D$1:$D$1893='Core data'!D1793),'Clean Data'!$E$1:$E$1893,,0)</f>
        <v>1</v>
      </c>
    </row>
    <row r="1794" spans="1:9" hidden="1">
      <c r="A1794">
        <v>7</v>
      </c>
      <c r="B1794" t="s">
        <v>171</v>
      </c>
      <c r="C1794" t="s">
        <v>56</v>
      </c>
      <c r="D1794" t="s">
        <v>104</v>
      </c>
      <c r="E1794" s="69" t="s">
        <v>163</v>
      </c>
      <c r="F1794" s="71" t="s">
        <v>273</v>
      </c>
      <c r="G1794" t="s">
        <v>274</v>
      </c>
      <c r="H1794" t="s">
        <v>346</v>
      </c>
      <c r="I1794" cm="1">
        <f t="array" ref="I1794">_xlfn.XLOOKUP(1,('Clean Data'!$A$1:$A$1893='Core data'!A1794)*('Clean Data'!$D$1:$D$1893='Core data'!D1794),'Clean Data'!$E$1:$E$1893,,0)</f>
        <v>1</v>
      </c>
    </row>
    <row r="1795" spans="1:9" hidden="1">
      <c r="A1795">
        <v>7</v>
      </c>
      <c r="B1795" t="s">
        <v>171</v>
      </c>
      <c r="C1795" t="s">
        <v>56</v>
      </c>
      <c r="D1795" t="s">
        <v>104</v>
      </c>
      <c r="E1795" s="68" t="s">
        <v>164</v>
      </c>
      <c r="F1795" s="70" t="s">
        <v>273</v>
      </c>
      <c r="G1795" t="s">
        <v>275</v>
      </c>
      <c r="H1795" t="s">
        <v>347</v>
      </c>
      <c r="I1795" cm="1">
        <f t="array" ref="I1795">_xlfn.XLOOKUP(1,('Clean Data'!$A$1:$A$1893='Core data'!A1795)*('Clean Data'!$D$1:$D$1893='Core data'!D1795),'Clean Data'!$E$1:$E$1893,,0)</f>
        <v>1</v>
      </c>
    </row>
    <row r="1796" spans="1:9" hidden="1">
      <c r="A1796">
        <v>8</v>
      </c>
      <c r="B1796" t="s">
        <v>172</v>
      </c>
      <c r="C1796" t="s">
        <v>56</v>
      </c>
      <c r="D1796" t="s">
        <v>104</v>
      </c>
      <c r="E1796" s="73" t="s">
        <v>162</v>
      </c>
      <c r="F1796" t="s">
        <v>273</v>
      </c>
      <c r="G1796" t="s">
        <v>56</v>
      </c>
      <c r="H1796" t="s">
        <v>104</v>
      </c>
      <c r="I1796" cm="1">
        <f t="array" ref="I1796">_xlfn.XLOOKUP(1,('Clean Data'!$A$1:$A$1893='Core data'!A1796)*('Clean Data'!$D$1:$D$1893='Core data'!D1796),'Clean Data'!$E$1:$E$1893,,0)</f>
        <v>1</v>
      </c>
    </row>
    <row r="1797" spans="1:9" hidden="1">
      <c r="A1797">
        <v>8</v>
      </c>
      <c r="B1797" t="s">
        <v>172</v>
      </c>
      <c r="C1797" t="s">
        <v>56</v>
      </c>
      <c r="D1797" t="s">
        <v>104</v>
      </c>
      <c r="E1797" s="69" t="s">
        <v>163</v>
      </c>
      <c r="F1797" s="71" t="s">
        <v>273</v>
      </c>
      <c r="G1797" t="s">
        <v>274</v>
      </c>
      <c r="H1797" t="s">
        <v>346</v>
      </c>
      <c r="I1797" cm="1">
        <f t="array" ref="I1797">_xlfn.XLOOKUP(1,('Clean Data'!$A$1:$A$1893='Core data'!A1797)*('Clean Data'!$D$1:$D$1893='Core data'!D1797),'Clean Data'!$E$1:$E$1893,,0)</f>
        <v>1</v>
      </c>
    </row>
    <row r="1798" spans="1:9" hidden="1">
      <c r="A1798">
        <v>8</v>
      </c>
      <c r="B1798" t="s">
        <v>172</v>
      </c>
      <c r="C1798" t="s">
        <v>56</v>
      </c>
      <c r="D1798" t="s">
        <v>104</v>
      </c>
      <c r="E1798" s="68" t="s">
        <v>164</v>
      </c>
      <c r="F1798" s="70" t="s">
        <v>273</v>
      </c>
      <c r="G1798" t="s">
        <v>275</v>
      </c>
      <c r="H1798" t="s">
        <v>347</v>
      </c>
      <c r="I1798" cm="1">
        <f t="array" ref="I1798">_xlfn.XLOOKUP(1,('Clean Data'!$A$1:$A$1893='Core data'!A1798)*('Clean Data'!$D$1:$D$1893='Core data'!D1798),'Clean Data'!$E$1:$E$1893,,0)</f>
        <v>1</v>
      </c>
    </row>
    <row r="1799" spans="1:9" hidden="1">
      <c r="A1799">
        <v>9</v>
      </c>
      <c r="B1799" t="s">
        <v>173</v>
      </c>
      <c r="C1799" t="s">
        <v>56</v>
      </c>
      <c r="D1799" t="s">
        <v>104</v>
      </c>
      <c r="E1799" s="73" t="s">
        <v>162</v>
      </c>
      <c r="F1799" t="s">
        <v>273</v>
      </c>
      <c r="G1799" t="s">
        <v>56</v>
      </c>
      <c r="H1799" t="s">
        <v>104</v>
      </c>
      <c r="I1799" cm="1">
        <f t="array" ref="I1799">_xlfn.XLOOKUP(1,('Clean Data'!$A$1:$A$1893='Core data'!A1799)*('Clean Data'!$D$1:$D$1893='Core data'!D1799),'Clean Data'!$E$1:$E$1893,,0)</f>
        <v>0</v>
      </c>
    </row>
    <row r="1800" spans="1:9" hidden="1">
      <c r="A1800">
        <v>9</v>
      </c>
      <c r="B1800" t="s">
        <v>173</v>
      </c>
      <c r="C1800" t="s">
        <v>56</v>
      </c>
      <c r="D1800" t="s">
        <v>104</v>
      </c>
      <c r="E1800" s="69" t="s">
        <v>163</v>
      </c>
      <c r="F1800" s="71" t="s">
        <v>273</v>
      </c>
      <c r="G1800" t="s">
        <v>274</v>
      </c>
      <c r="H1800" t="s">
        <v>346</v>
      </c>
      <c r="I1800" cm="1">
        <f t="array" ref="I1800">_xlfn.XLOOKUP(1,('Clean Data'!$A$1:$A$1893='Core data'!A1800)*('Clean Data'!$D$1:$D$1893='Core data'!D1800),'Clean Data'!$E$1:$E$1893,,0)</f>
        <v>0</v>
      </c>
    </row>
    <row r="1801" spans="1:9" hidden="1">
      <c r="A1801">
        <v>9</v>
      </c>
      <c r="B1801" t="s">
        <v>173</v>
      </c>
      <c r="C1801" t="s">
        <v>56</v>
      </c>
      <c r="D1801" t="s">
        <v>104</v>
      </c>
      <c r="E1801" s="68" t="s">
        <v>164</v>
      </c>
      <c r="F1801" s="70" t="s">
        <v>273</v>
      </c>
      <c r="G1801" t="s">
        <v>275</v>
      </c>
      <c r="H1801" t="s">
        <v>347</v>
      </c>
      <c r="I1801" cm="1">
        <f t="array" ref="I1801">_xlfn.XLOOKUP(1,('Clean Data'!$A$1:$A$1893='Core data'!A1801)*('Clean Data'!$D$1:$D$1893='Core data'!D1801),'Clean Data'!$E$1:$E$1893,,0)</f>
        <v>0</v>
      </c>
    </row>
    <row r="1802" spans="1:9" hidden="1">
      <c r="A1802">
        <v>10</v>
      </c>
      <c r="B1802" t="s">
        <v>174</v>
      </c>
      <c r="C1802" t="s">
        <v>56</v>
      </c>
      <c r="D1802" t="s">
        <v>104</v>
      </c>
      <c r="E1802" s="73" t="s">
        <v>162</v>
      </c>
      <c r="F1802" t="s">
        <v>273</v>
      </c>
      <c r="G1802" t="s">
        <v>56</v>
      </c>
      <c r="H1802" t="s">
        <v>104</v>
      </c>
      <c r="I1802" cm="1">
        <f t="array" ref="I1802">_xlfn.XLOOKUP(1,('Clean Data'!$A$1:$A$1893='Core data'!A1802)*('Clean Data'!$D$1:$D$1893='Core data'!D1802),'Clean Data'!$E$1:$E$1893,,0)</f>
        <v>0</v>
      </c>
    </row>
    <row r="1803" spans="1:9" hidden="1">
      <c r="A1803">
        <v>10</v>
      </c>
      <c r="B1803" t="s">
        <v>174</v>
      </c>
      <c r="C1803" t="s">
        <v>56</v>
      </c>
      <c r="D1803" t="s">
        <v>104</v>
      </c>
      <c r="E1803" s="69" t="s">
        <v>163</v>
      </c>
      <c r="F1803" s="71" t="s">
        <v>273</v>
      </c>
      <c r="G1803" t="s">
        <v>274</v>
      </c>
      <c r="H1803" t="s">
        <v>346</v>
      </c>
      <c r="I1803" cm="1">
        <f t="array" ref="I1803">_xlfn.XLOOKUP(1,('Clean Data'!$A$1:$A$1893='Core data'!A1803)*('Clean Data'!$D$1:$D$1893='Core data'!D1803),'Clean Data'!$E$1:$E$1893,,0)</f>
        <v>0</v>
      </c>
    </row>
    <row r="1804" spans="1:9" hidden="1">
      <c r="A1804">
        <v>10</v>
      </c>
      <c r="B1804" t="s">
        <v>174</v>
      </c>
      <c r="C1804" t="s">
        <v>56</v>
      </c>
      <c r="D1804" t="s">
        <v>104</v>
      </c>
      <c r="E1804" s="68" t="s">
        <v>164</v>
      </c>
      <c r="F1804" s="70" t="s">
        <v>273</v>
      </c>
      <c r="G1804" t="s">
        <v>275</v>
      </c>
      <c r="H1804" t="s">
        <v>347</v>
      </c>
      <c r="I1804" cm="1">
        <f t="array" ref="I1804">_xlfn.XLOOKUP(1,('Clean Data'!$A$1:$A$1893='Core data'!A1804)*('Clean Data'!$D$1:$D$1893='Core data'!D1804),'Clean Data'!$E$1:$E$1893,,0)</f>
        <v>0</v>
      </c>
    </row>
    <row r="1805" spans="1:9" hidden="1">
      <c r="A1805">
        <v>11</v>
      </c>
      <c r="B1805" t="s">
        <v>175</v>
      </c>
      <c r="C1805" t="s">
        <v>56</v>
      </c>
      <c r="D1805" t="s">
        <v>104</v>
      </c>
      <c r="E1805" s="73" t="s">
        <v>162</v>
      </c>
      <c r="F1805" t="s">
        <v>273</v>
      </c>
      <c r="G1805" t="s">
        <v>56</v>
      </c>
      <c r="H1805" t="s">
        <v>104</v>
      </c>
      <c r="I1805" cm="1">
        <f t="array" ref="I1805">_xlfn.XLOOKUP(1,('Clean Data'!$A$1:$A$1893='Core data'!A1805)*('Clean Data'!$D$1:$D$1893='Core data'!D1805),'Clean Data'!$E$1:$E$1893,,0)</f>
        <v>1</v>
      </c>
    </row>
    <row r="1806" spans="1:9" hidden="1">
      <c r="A1806">
        <v>11</v>
      </c>
      <c r="B1806" t="s">
        <v>175</v>
      </c>
      <c r="C1806" t="s">
        <v>56</v>
      </c>
      <c r="D1806" t="s">
        <v>104</v>
      </c>
      <c r="E1806" s="69" t="s">
        <v>163</v>
      </c>
      <c r="F1806" s="71" t="s">
        <v>273</v>
      </c>
      <c r="G1806" t="s">
        <v>274</v>
      </c>
      <c r="H1806" t="s">
        <v>346</v>
      </c>
      <c r="I1806" cm="1">
        <f t="array" ref="I1806">_xlfn.XLOOKUP(1,('Clean Data'!$A$1:$A$1893='Core data'!A1806)*('Clean Data'!$D$1:$D$1893='Core data'!D1806),'Clean Data'!$E$1:$E$1893,,0)</f>
        <v>1</v>
      </c>
    </row>
    <row r="1807" spans="1:9" hidden="1">
      <c r="A1807">
        <v>11</v>
      </c>
      <c r="B1807" t="s">
        <v>175</v>
      </c>
      <c r="C1807" t="s">
        <v>56</v>
      </c>
      <c r="D1807" t="s">
        <v>104</v>
      </c>
      <c r="E1807" s="68" t="s">
        <v>164</v>
      </c>
      <c r="F1807" s="70" t="s">
        <v>273</v>
      </c>
      <c r="G1807" t="s">
        <v>275</v>
      </c>
      <c r="H1807" t="s">
        <v>347</v>
      </c>
      <c r="I1807" cm="1">
        <f t="array" ref="I1807">_xlfn.XLOOKUP(1,('Clean Data'!$A$1:$A$1893='Core data'!A1807)*('Clean Data'!$D$1:$D$1893='Core data'!D1807),'Clean Data'!$E$1:$E$1893,,0)</f>
        <v>1</v>
      </c>
    </row>
    <row r="1808" spans="1:9" hidden="1">
      <c r="A1808">
        <v>12</v>
      </c>
      <c r="B1808" t="s">
        <v>176</v>
      </c>
      <c r="C1808" t="s">
        <v>56</v>
      </c>
      <c r="D1808" t="s">
        <v>104</v>
      </c>
      <c r="E1808" s="73" t="s">
        <v>162</v>
      </c>
      <c r="F1808" t="s">
        <v>273</v>
      </c>
      <c r="G1808" t="s">
        <v>56</v>
      </c>
      <c r="H1808" t="s">
        <v>104</v>
      </c>
      <c r="I1808" cm="1">
        <f t="array" ref="I1808">_xlfn.XLOOKUP(1,('Clean Data'!$A$1:$A$1893='Core data'!A1808)*('Clean Data'!$D$1:$D$1893='Core data'!D1808),'Clean Data'!$E$1:$E$1893,,0)</f>
        <v>0</v>
      </c>
    </row>
    <row r="1809" spans="1:9" hidden="1">
      <c r="A1809">
        <v>12</v>
      </c>
      <c r="B1809" t="s">
        <v>176</v>
      </c>
      <c r="C1809" t="s">
        <v>56</v>
      </c>
      <c r="D1809" t="s">
        <v>104</v>
      </c>
      <c r="E1809" s="69" t="s">
        <v>163</v>
      </c>
      <c r="F1809" s="71" t="s">
        <v>273</v>
      </c>
      <c r="G1809" t="s">
        <v>274</v>
      </c>
      <c r="H1809" t="s">
        <v>346</v>
      </c>
      <c r="I1809" cm="1">
        <f t="array" ref="I1809">_xlfn.XLOOKUP(1,('Clean Data'!$A$1:$A$1893='Core data'!A1809)*('Clean Data'!$D$1:$D$1893='Core data'!D1809),'Clean Data'!$E$1:$E$1893,,0)</f>
        <v>0</v>
      </c>
    </row>
    <row r="1810" spans="1:9" hidden="1">
      <c r="A1810">
        <v>12</v>
      </c>
      <c r="B1810" t="s">
        <v>176</v>
      </c>
      <c r="C1810" t="s">
        <v>56</v>
      </c>
      <c r="D1810" t="s">
        <v>104</v>
      </c>
      <c r="E1810" s="68" t="s">
        <v>164</v>
      </c>
      <c r="F1810" s="70" t="s">
        <v>273</v>
      </c>
      <c r="G1810" t="s">
        <v>275</v>
      </c>
      <c r="H1810" t="s">
        <v>347</v>
      </c>
      <c r="I1810" cm="1">
        <f t="array" ref="I1810">_xlfn.XLOOKUP(1,('Clean Data'!$A$1:$A$1893='Core data'!A1810)*('Clean Data'!$D$1:$D$1893='Core data'!D1810),'Clean Data'!$E$1:$E$1893,,0)</f>
        <v>0</v>
      </c>
    </row>
    <row r="1811" spans="1:9" hidden="1">
      <c r="A1811">
        <v>13</v>
      </c>
      <c r="B1811" t="s">
        <v>177</v>
      </c>
      <c r="C1811" t="s">
        <v>56</v>
      </c>
      <c r="D1811" t="s">
        <v>104</v>
      </c>
      <c r="E1811" s="73" t="s">
        <v>162</v>
      </c>
      <c r="F1811" t="s">
        <v>273</v>
      </c>
      <c r="G1811" t="s">
        <v>56</v>
      </c>
      <c r="H1811" t="s">
        <v>104</v>
      </c>
      <c r="I1811" cm="1">
        <f t="array" ref="I1811">_xlfn.XLOOKUP(1,('Clean Data'!$A$1:$A$1893='Core data'!A1811)*('Clean Data'!$D$1:$D$1893='Core data'!D1811),'Clean Data'!$E$1:$E$1893,,0)</f>
        <v>1</v>
      </c>
    </row>
    <row r="1812" spans="1:9" hidden="1">
      <c r="A1812">
        <v>13</v>
      </c>
      <c r="B1812" t="s">
        <v>177</v>
      </c>
      <c r="C1812" t="s">
        <v>56</v>
      </c>
      <c r="D1812" t="s">
        <v>104</v>
      </c>
      <c r="E1812" s="69" t="s">
        <v>163</v>
      </c>
      <c r="F1812" s="71" t="s">
        <v>273</v>
      </c>
      <c r="G1812" t="s">
        <v>274</v>
      </c>
      <c r="H1812" t="s">
        <v>346</v>
      </c>
      <c r="I1812" cm="1">
        <f t="array" ref="I1812">_xlfn.XLOOKUP(1,('Clean Data'!$A$1:$A$1893='Core data'!A1812)*('Clean Data'!$D$1:$D$1893='Core data'!D1812),'Clean Data'!$E$1:$E$1893,,0)</f>
        <v>1</v>
      </c>
    </row>
    <row r="1813" spans="1:9" hidden="1">
      <c r="A1813">
        <v>13</v>
      </c>
      <c r="B1813" t="s">
        <v>177</v>
      </c>
      <c r="C1813" t="s">
        <v>56</v>
      </c>
      <c r="D1813" t="s">
        <v>104</v>
      </c>
      <c r="E1813" s="68" t="s">
        <v>164</v>
      </c>
      <c r="F1813" s="70" t="s">
        <v>273</v>
      </c>
      <c r="G1813" t="s">
        <v>275</v>
      </c>
      <c r="H1813" t="s">
        <v>347</v>
      </c>
      <c r="I1813" cm="1">
        <f t="array" ref="I1813">_xlfn.XLOOKUP(1,('Clean Data'!$A$1:$A$1893='Core data'!A1813)*('Clean Data'!$D$1:$D$1893='Core data'!D1813),'Clean Data'!$E$1:$E$1893,,0)</f>
        <v>1</v>
      </c>
    </row>
    <row r="1814" spans="1:9" hidden="1">
      <c r="A1814">
        <v>14</v>
      </c>
      <c r="B1814" t="s">
        <v>178</v>
      </c>
      <c r="C1814" t="s">
        <v>56</v>
      </c>
      <c r="D1814" t="s">
        <v>104</v>
      </c>
      <c r="E1814" s="73" t="s">
        <v>162</v>
      </c>
      <c r="F1814" t="s">
        <v>273</v>
      </c>
      <c r="G1814" t="s">
        <v>56</v>
      </c>
      <c r="H1814" t="s">
        <v>104</v>
      </c>
      <c r="I1814" cm="1">
        <f t="array" ref="I1814">_xlfn.XLOOKUP(1,('Clean Data'!$A$1:$A$1893='Core data'!A1814)*('Clean Data'!$D$1:$D$1893='Core data'!D1814),'Clean Data'!$E$1:$E$1893,,0)</f>
        <v>1</v>
      </c>
    </row>
    <row r="1815" spans="1:9" hidden="1">
      <c r="A1815">
        <v>14</v>
      </c>
      <c r="B1815" t="s">
        <v>178</v>
      </c>
      <c r="C1815" t="s">
        <v>56</v>
      </c>
      <c r="D1815" t="s">
        <v>104</v>
      </c>
      <c r="E1815" s="69" t="s">
        <v>163</v>
      </c>
      <c r="F1815" s="71" t="s">
        <v>273</v>
      </c>
      <c r="G1815" t="s">
        <v>274</v>
      </c>
      <c r="H1815" t="s">
        <v>346</v>
      </c>
      <c r="I1815" cm="1">
        <f t="array" ref="I1815">_xlfn.XLOOKUP(1,('Clean Data'!$A$1:$A$1893='Core data'!A1815)*('Clean Data'!$D$1:$D$1893='Core data'!D1815),'Clean Data'!$E$1:$E$1893,,0)</f>
        <v>1</v>
      </c>
    </row>
    <row r="1816" spans="1:9" hidden="1">
      <c r="A1816">
        <v>14</v>
      </c>
      <c r="B1816" t="s">
        <v>178</v>
      </c>
      <c r="C1816" t="s">
        <v>56</v>
      </c>
      <c r="D1816" t="s">
        <v>104</v>
      </c>
      <c r="E1816" s="68" t="s">
        <v>164</v>
      </c>
      <c r="F1816" s="70" t="s">
        <v>273</v>
      </c>
      <c r="G1816" t="s">
        <v>275</v>
      </c>
      <c r="H1816" t="s">
        <v>347</v>
      </c>
      <c r="I1816" cm="1">
        <f t="array" ref="I1816">_xlfn.XLOOKUP(1,('Clean Data'!$A$1:$A$1893='Core data'!A1816)*('Clean Data'!$D$1:$D$1893='Core data'!D1816),'Clean Data'!$E$1:$E$1893,,0)</f>
        <v>1</v>
      </c>
    </row>
    <row r="1817" spans="1:9" hidden="1">
      <c r="A1817">
        <v>15</v>
      </c>
      <c r="B1817" t="s">
        <v>179</v>
      </c>
      <c r="C1817" t="s">
        <v>56</v>
      </c>
      <c r="D1817" t="s">
        <v>104</v>
      </c>
      <c r="E1817" s="73" t="s">
        <v>162</v>
      </c>
      <c r="F1817" t="s">
        <v>273</v>
      </c>
      <c r="G1817" t="s">
        <v>56</v>
      </c>
      <c r="H1817" t="s">
        <v>104</v>
      </c>
      <c r="I1817" cm="1">
        <f t="array" ref="I1817">_xlfn.XLOOKUP(1,('Clean Data'!$A$1:$A$1893='Core data'!A1817)*('Clean Data'!$D$1:$D$1893='Core data'!D1817),'Clean Data'!$E$1:$E$1893,,0)</f>
        <v>1</v>
      </c>
    </row>
    <row r="1818" spans="1:9" hidden="1">
      <c r="A1818">
        <v>15</v>
      </c>
      <c r="B1818" t="s">
        <v>179</v>
      </c>
      <c r="C1818" t="s">
        <v>56</v>
      </c>
      <c r="D1818" t="s">
        <v>104</v>
      </c>
      <c r="E1818" s="69" t="s">
        <v>163</v>
      </c>
      <c r="F1818" s="71" t="s">
        <v>273</v>
      </c>
      <c r="G1818" t="s">
        <v>274</v>
      </c>
      <c r="H1818" t="s">
        <v>346</v>
      </c>
      <c r="I1818" cm="1">
        <f t="array" ref="I1818">_xlfn.XLOOKUP(1,('Clean Data'!$A$1:$A$1893='Core data'!A1818)*('Clean Data'!$D$1:$D$1893='Core data'!D1818),'Clean Data'!$E$1:$E$1893,,0)</f>
        <v>1</v>
      </c>
    </row>
    <row r="1819" spans="1:9" hidden="1">
      <c r="A1819">
        <v>15</v>
      </c>
      <c r="B1819" t="s">
        <v>179</v>
      </c>
      <c r="C1819" t="s">
        <v>56</v>
      </c>
      <c r="D1819" t="s">
        <v>104</v>
      </c>
      <c r="E1819" s="68" t="s">
        <v>164</v>
      </c>
      <c r="F1819" s="70" t="s">
        <v>273</v>
      </c>
      <c r="G1819" t="s">
        <v>275</v>
      </c>
      <c r="H1819" t="s">
        <v>347</v>
      </c>
      <c r="I1819" cm="1">
        <f t="array" ref="I1819">_xlfn.XLOOKUP(1,('Clean Data'!$A$1:$A$1893='Core data'!A1819)*('Clean Data'!$D$1:$D$1893='Core data'!D1819),'Clean Data'!$E$1:$E$1893,,0)</f>
        <v>1</v>
      </c>
    </row>
    <row r="1820" spans="1:9" hidden="1">
      <c r="A1820">
        <v>16</v>
      </c>
      <c r="B1820" t="s">
        <v>180</v>
      </c>
      <c r="C1820" t="s">
        <v>56</v>
      </c>
      <c r="D1820" t="s">
        <v>104</v>
      </c>
      <c r="E1820" s="73" t="s">
        <v>162</v>
      </c>
      <c r="F1820" t="s">
        <v>273</v>
      </c>
      <c r="G1820" t="s">
        <v>56</v>
      </c>
      <c r="H1820" t="s">
        <v>104</v>
      </c>
      <c r="I1820" cm="1">
        <f t="array" ref="I1820">_xlfn.XLOOKUP(1,('Clean Data'!$A$1:$A$1893='Core data'!A1820)*('Clean Data'!$D$1:$D$1893='Core data'!D1820),'Clean Data'!$E$1:$E$1893,,0)</f>
        <v>0</v>
      </c>
    </row>
    <row r="1821" spans="1:9" hidden="1">
      <c r="A1821">
        <v>16</v>
      </c>
      <c r="B1821" t="s">
        <v>180</v>
      </c>
      <c r="C1821" t="s">
        <v>56</v>
      </c>
      <c r="D1821" t="s">
        <v>104</v>
      </c>
      <c r="E1821" s="69" t="s">
        <v>163</v>
      </c>
      <c r="F1821" s="71" t="s">
        <v>273</v>
      </c>
      <c r="G1821" t="s">
        <v>274</v>
      </c>
      <c r="H1821" t="s">
        <v>346</v>
      </c>
      <c r="I1821" cm="1">
        <f t="array" ref="I1821">_xlfn.XLOOKUP(1,('Clean Data'!$A$1:$A$1893='Core data'!A1821)*('Clean Data'!$D$1:$D$1893='Core data'!D1821),'Clean Data'!$E$1:$E$1893,,0)</f>
        <v>0</v>
      </c>
    </row>
    <row r="1822" spans="1:9" hidden="1">
      <c r="A1822">
        <v>16</v>
      </c>
      <c r="B1822" t="s">
        <v>180</v>
      </c>
      <c r="C1822" t="s">
        <v>56</v>
      </c>
      <c r="D1822" t="s">
        <v>104</v>
      </c>
      <c r="E1822" s="68" t="s">
        <v>164</v>
      </c>
      <c r="F1822" s="70" t="s">
        <v>273</v>
      </c>
      <c r="G1822" t="s">
        <v>275</v>
      </c>
      <c r="H1822" t="s">
        <v>347</v>
      </c>
      <c r="I1822" cm="1">
        <f t="array" ref="I1822">_xlfn.XLOOKUP(1,('Clean Data'!$A$1:$A$1893='Core data'!A1822)*('Clean Data'!$D$1:$D$1893='Core data'!D1822),'Clean Data'!$E$1:$E$1893,,0)</f>
        <v>0</v>
      </c>
    </row>
    <row r="1823" spans="1:9" hidden="1">
      <c r="A1823">
        <v>1</v>
      </c>
      <c r="B1823" t="s">
        <v>166</v>
      </c>
      <c r="C1823" t="s">
        <v>154</v>
      </c>
      <c r="D1823" t="s">
        <v>105</v>
      </c>
      <c r="E1823" s="69" t="s">
        <v>163</v>
      </c>
      <c r="F1823" s="71" t="s">
        <v>154</v>
      </c>
      <c r="G1823" t="s">
        <v>426</v>
      </c>
      <c r="H1823" t="s">
        <v>346</v>
      </c>
      <c r="I1823" cm="1">
        <f t="array" ref="I1823">_xlfn.XLOOKUP(1,('Clean Data'!$A$1:$A$1893='Core data'!A1823)*('Clean Data'!$D$1:$D$1893='Core data'!D1823),'Clean Data'!$E$1:$E$1893,,0)</f>
        <v>0</v>
      </c>
    </row>
    <row r="1824" spans="1:9" hidden="1">
      <c r="A1824">
        <v>1</v>
      </c>
      <c r="B1824" t="s">
        <v>166</v>
      </c>
      <c r="C1824" t="s">
        <v>154</v>
      </c>
      <c r="D1824" t="s">
        <v>105</v>
      </c>
      <c r="E1824" s="68" t="s">
        <v>164</v>
      </c>
      <c r="F1824" s="70" t="s">
        <v>154</v>
      </c>
      <c r="G1824" t="s">
        <v>427</v>
      </c>
      <c r="H1824" t="s">
        <v>347</v>
      </c>
      <c r="I1824" cm="1">
        <f t="array" ref="I1824">_xlfn.XLOOKUP(1,('Clean Data'!$A$1:$A$1893='Core data'!A1824)*('Clean Data'!$D$1:$D$1893='Core data'!D1824),'Clean Data'!$E$1:$E$1893,,0)</f>
        <v>0</v>
      </c>
    </row>
    <row r="1825" spans="1:9" hidden="1">
      <c r="A1825">
        <v>1</v>
      </c>
      <c r="B1825" t="s">
        <v>166</v>
      </c>
      <c r="C1825" t="s">
        <v>154</v>
      </c>
      <c r="D1825" t="s">
        <v>105</v>
      </c>
      <c r="E1825" s="73" t="s">
        <v>162</v>
      </c>
      <c r="F1825" t="s">
        <v>154</v>
      </c>
      <c r="G1825" t="s">
        <v>154</v>
      </c>
      <c r="H1825" t="s">
        <v>104</v>
      </c>
      <c r="I1825" cm="1">
        <f t="array" ref="I1825">_xlfn.XLOOKUP(1,('Clean Data'!$A$1:$A$1893='Core data'!A1825)*('Clean Data'!$D$1:$D$1893='Core data'!D1825),'Clean Data'!$E$1:$E$1893,,0)</f>
        <v>0</v>
      </c>
    </row>
    <row r="1826" spans="1:9" hidden="1">
      <c r="A1826">
        <v>2</v>
      </c>
      <c r="B1826" t="s">
        <v>167</v>
      </c>
      <c r="C1826" t="s">
        <v>154</v>
      </c>
      <c r="D1826" t="s">
        <v>105</v>
      </c>
      <c r="E1826" s="69" t="s">
        <v>163</v>
      </c>
      <c r="F1826" s="71" t="s">
        <v>154</v>
      </c>
      <c r="G1826" t="s">
        <v>426</v>
      </c>
      <c r="H1826" t="s">
        <v>346</v>
      </c>
      <c r="I1826" cm="1">
        <f t="array" ref="I1826">_xlfn.XLOOKUP(1,('Clean Data'!$A$1:$A$1893='Core data'!A1826)*('Clean Data'!$D$1:$D$1893='Core data'!D1826),'Clean Data'!$E$1:$E$1893,,0)</f>
        <v>0</v>
      </c>
    </row>
    <row r="1827" spans="1:9" hidden="1">
      <c r="A1827">
        <v>2</v>
      </c>
      <c r="B1827" t="s">
        <v>167</v>
      </c>
      <c r="C1827" t="s">
        <v>154</v>
      </c>
      <c r="D1827" t="s">
        <v>105</v>
      </c>
      <c r="E1827" s="68" t="s">
        <v>164</v>
      </c>
      <c r="F1827" s="70" t="s">
        <v>154</v>
      </c>
      <c r="G1827" t="s">
        <v>427</v>
      </c>
      <c r="H1827" t="s">
        <v>347</v>
      </c>
      <c r="I1827" cm="1">
        <f t="array" ref="I1827">_xlfn.XLOOKUP(1,('Clean Data'!$A$1:$A$1893='Core data'!A1827)*('Clean Data'!$D$1:$D$1893='Core data'!D1827),'Clean Data'!$E$1:$E$1893,,0)</f>
        <v>0</v>
      </c>
    </row>
    <row r="1828" spans="1:9" hidden="1">
      <c r="A1828">
        <v>2</v>
      </c>
      <c r="B1828" t="s">
        <v>167</v>
      </c>
      <c r="C1828" t="s">
        <v>154</v>
      </c>
      <c r="D1828" t="s">
        <v>105</v>
      </c>
      <c r="E1828" s="73" t="s">
        <v>162</v>
      </c>
      <c r="F1828" t="s">
        <v>154</v>
      </c>
      <c r="G1828" t="s">
        <v>154</v>
      </c>
      <c r="H1828" t="s">
        <v>104</v>
      </c>
      <c r="I1828" cm="1">
        <f t="array" ref="I1828">_xlfn.XLOOKUP(1,('Clean Data'!$A$1:$A$1893='Core data'!A1828)*('Clean Data'!$D$1:$D$1893='Core data'!D1828),'Clean Data'!$E$1:$E$1893,,0)</f>
        <v>0</v>
      </c>
    </row>
    <row r="1829" spans="1:9" hidden="1">
      <c r="A1829">
        <v>4</v>
      </c>
      <c r="B1829" t="s">
        <v>444</v>
      </c>
      <c r="C1829" t="s">
        <v>154</v>
      </c>
      <c r="D1829" t="s">
        <v>105</v>
      </c>
      <c r="E1829" s="69" t="s">
        <v>163</v>
      </c>
      <c r="F1829" s="71" t="s">
        <v>154</v>
      </c>
      <c r="G1829" t="s">
        <v>426</v>
      </c>
      <c r="H1829" t="s">
        <v>346</v>
      </c>
      <c r="I1829" cm="1">
        <f t="array" ref="I1829">_xlfn.XLOOKUP(1,('Clean Data'!$A$1:$A$1893='Core data'!A1829)*('Clean Data'!$D$1:$D$1893='Core data'!D1829),'Clean Data'!$E$1:$E$1893,,0)</f>
        <v>1</v>
      </c>
    </row>
    <row r="1830" spans="1:9" hidden="1">
      <c r="A1830">
        <v>4</v>
      </c>
      <c r="B1830" t="s">
        <v>444</v>
      </c>
      <c r="C1830" t="s">
        <v>154</v>
      </c>
      <c r="D1830" t="s">
        <v>105</v>
      </c>
      <c r="E1830" s="68" t="s">
        <v>164</v>
      </c>
      <c r="F1830" s="70" t="s">
        <v>154</v>
      </c>
      <c r="G1830" t="s">
        <v>427</v>
      </c>
      <c r="H1830" t="s">
        <v>347</v>
      </c>
      <c r="I1830" cm="1">
        <f t="array" ref="I1830">_xlfn.XLOOKUP(1,('Clean Data'!$A$1:$A$1893='Core data'!A1830)*('Clean Data'!$D$1:$D$1893='Core data'!D1830),'Clean Data'!$E$1:$E$1893,,0)</f>
        <v>1</v>
      </c>
    </row>
    <row r="1831" spans="1:9" hidden="1">
      <c r="A1831">
        <v>4</v>
      </c>
      <c r="B1831" t="s">
        <v>444</v>
      </c>
      <c r="C1831" t="s">
        <v>154</v>
      </c>
      <c r="D1831" t="s">
        <v>105</v>
      </c>
      <c r="E1831" s="73" t="s">
        <v>162</v>
      </c>
      <c r="F1831" t="s">
        <v>154</v>
      </c>
      <c r="G1831" t="s">
        <v>154</v>
      </c>
      <c r="H1831" t="s">
        <v>104</v>
      </c>
      <c r="I1831" cm="1">
        <f t="array" ref="I1831">_xlfn.XLOOKUP(1,('Clean Data'!$A$1:$A$1893='Core data'!A1831)*('Clean Data'!$D$1:$D$1893='Core data'!D1831),'Clean Data'!$E$1:$E$1893,,0)</f>
        <v>1</v>
      </c>
    </row>
    <row r="1832" spans="1:9" hidden="1">
      <c r="A1832">
        <v>5</v>
      </c>
      <c r="B1832" t="s">
        <v>169</v>
      </c>
      <c r="C1832" t="s">
        <v>154</v>
      </c>
      <c r="D1832" t="s">
        <v>105</v>
      </c>
      <c r="E1832" s="69" t="s">
        <v>163</v>
      </c>
      <c r="F1832" s="71" t="s">
        <v>154</v>
      </c>
      <c r="G1832" t="s">
        <v>426</v>
      </c>
      <c r="H1832" t="s">
        <v>346</v>
      </c>
      <c r="I1832" cm="1">
        <f t="array" ref="I1832">_xlfn.XLOOKUP(1,('Clean Data'!$A$1:$A$1893='Core data'!A1832)*('Clean Data'!$D$1:$D$1893='Core data'!D1832),'Clean Data'!$E$1:$E$1893,,0)</f>
        <v>0</v>
      </c>
    </row>
    <row r="1833" spans="1:9" hidden="1">
      <c r="A1833">
        <v>5</v>
      </c>
      <c r="B1833" t="s">
        <v>169</v>
      </c>
      <c r="C1833" t="s">
        <v>154</v>
      </c>
      <c r="D1833" t="s">
        <v>105</v>
      </c>
      <c r="E1833" s="68" t="s">
        <v>164</v>
      </c>
      <c r="F1833" s="70" t="s">
        <v>154</v>
      </c>
      <c r="G1833" t="s">
        <v>427</v>
      </c>
      <c r="H1833" t="s">
        <v>347</v>
      </c>
      <c r="I1833" cm="1">
        <f t="array" ref="I1833">_xlfn.XLOOKUP(1,('Clean Data'!$A$1:$A$1893='Core data'!A1833)*('Clean Data'!$D$1:$D$1893='Core data'!D1833),'Clean Data'!$E$1:$E$1893,,0)</f>
        <v>0</v>
      </c>
    </row>
    <row r="1834" spans="1:9" hidden="1">
      <c r="A1834">
        <v>5</v>
      </c>
      <c r="B1834" t="s">
        <v>169</v>
      </c>
      <c r="C1834" t="s">
        <v>154</v>
      </c>
      <c r="D1834" t="s">
        <v>105</v>
      </c>
      <c r="E1834" s="73" t="s">
        <v>162</v>
      </c>
      <c r="F1834" t="s">
        <v>154</v>
      </c>
      <c r="G1834" t="s">
        <v>154</v>
      </c>
      <c r="H1834" t="s">
        <v>104</v>
      </c>
      <c r="I1834" cm="1">
        <f t="array" ref="I1834">_xlfn.XLOOKUP(1,('Clean Data'!$A$1:$A$1893='Core data'!A1834)*('Clean Data'!$D$1:$D$1893='Core data'!D1834),'Clean Data'!$E$1:$E$1893,,0)</f>
        <v>0</v>
      </c>
    </row>
    <row r="1835" spans="1:9" hidden="1">
      <c r="A1835">
        <v>6</v>
      </c>
      <c r="B1835" t="s">
        <v>170</v>
      </c>
      <c r="C1835" t="s">
        <v>154</v>
      </c>
      <c r="D1835" t="s">
        <v>105</v>
      </c>
      <c r="E1835" s="69" t="s">
        <v>163</v>
      </c>
      <c r="F1835" s="71" t="s">
        <v>154</v>
      </c>
      <c r="G1835" t="s">
        <v>426</v>
      </c>
      <c r="H1835" t="s">
        <v>346</v>
      </c>
      <c r="I1835" cm="1">
        <f t="array" ref="I1835">_xlfn.XLOOKUP(1,('Clean Data'!$A$1:$A$1893='Core data'!A1835)*('Clean Data'!$D$1:$D$1893='Core data'!D1835),'Clean Data'!$E$1:$E$1893,,0)</f>
        <v>0</v>
      </c>
    </row>
    <row r="1836" spans="1:9" hidden="1">
      <c r="A1836">
        <v>6</v>
      </c>
      <c r="B1836" t="s">
        <v>170</v>
      </c>
      <c r="C1836" t="s">
        <v>154</v>
      </c>
      <c r="D1836" t="s">
        <v>105</v>
      </c>
      <c r="E1836" s="68" t="s">
        <v>164</v>
      </c>
      <c r="F1836" s="70" t="s">
        <v>154</v>
      </c>
      <c r="G1836" t="s">
        <v>427</v>
      </c>
      <c r="H1836" t="s">
        <v>347</v>
      </c>
      <c r="I1836" cm="1">
        <f t="array" ref="I1836">_xlfn.XLOOKUP(1,('Clean Data'!$A$1:$A$1893='Core data'!A1836)*('Clean Data'!$D$1:$D$1893='Core data'!D1836),'Clean Data'!$E$1:$E$1893,,0)</f>
        <v>0</v>
      </c>
    </row>
    <row r="1837" spans="1:9" hidden="1">
      <c r="A1837">
        <v>6</v>
      </c>
      <c r="B1837" t="s">
        <v>170</v>
      </c>
      <c r="C1837" t="s">
        <v>154</v>
      </c>
      <c r="D1837" t="s">
        <v>105</v>
      </c>
      <c r="E1837" s="73" t="s">
        <v>162</v>
      </c>
      <c r="F1837" t="s">
        <v>154</v>
      </c>
      <c r="G1837" t="s">
        <v>154</v>
      </c>
      <c r="H1837" t="s">
        <v>104</v>
      </c>
      <c r="I1837" cm="1">
        <f t="array" ref="I1837">_xlfn.XLOOKUP(1,('Clean Data'!$A$1:$A$1893='Core data'!A1837)*('Clean Data'!$D$1:$D$1893='Core data'!D1837),'Clean Data'!$E$1:$E$1893,,0)</f>
        <v>0</v>
      </c>
    </row>
    <row r="1838" spans="1:9" hidden="1">
      <c r="A1838">
        <v>7</v>
      </c>
      <c r="B1838" t="s">
        <v>171</v>
      </c>
      <c r="C1838" t="s">
        <v>154</v>
      </c>
      <c r="D1838" t="s">
        <v>105</v>
      </c>
      <c r="E1838" s="69" t="s">
        <v>163</v>
      </c>
      <c r="F1838" s="71" t="s">
        <v>154</v>
      </c>
      <c r="G1838" t="s">
        <v>426</v>
      </c>
      <c r="H1838" t="s">
        <v>346</v>
      </c>
      <c r="I1838" cm="1">
        <f t="array" ref="I1838">_xlfn.XLOOKUP(1,('Clean Data'!$A$1:$A$1893='Core data'!A1838)*('Clean Data'!$D$1:$D$1893='Core data'!D1838),'Clean Data'!$E$1:$E$1893,,0)</f>
        <v>1</v>
      </c>
    </row>
    <row r="1839" spans="1:9" hidden="1">
      <c r="A1839">
        <v>7</v>
      </c>
      <c r="B1839" t="s">
        <v>171</v>
      </c>
      <c r="C1839" t="s">
        <v>154</v>
      </c>
      <c r="D1839" t="s">
        <v>105</v>
      </c>
      <c r="E1839" s="68" t="s">
        <v>164</v>
      </c>
      <c r="F1839" s="70" t="s">
        <v>154</v>
      </c>
      <c r="G1839" t="s">
        <v>427</v>
      </c>
      <c r="H1839" t="s">
        <v>347</v>
      </c>
      <c r="I1839" cm="1">
        <f t="array" ref="I1839">_xlfn.XLOOKUP(1,('Clean Data'!$A$1:$A$1893='Core data'!A1839)*('Clean Data'!$D$1:$D$1893='Core data'!D1839),'Clean Data'!$E$1:$E$1893,,0)</f>
        <v>1</v>
      </c>
    </row>
    <row r="1840" spans="1:9" hidden="1">
      <c r="A1840">
        <v>7</v>
      </c>
      <c r="B1840" t="s">
        <v>171</v>
      </c>
      <c r="C1840" t="s">
        <v>154</v>
      </c>
      <c r="D1840" t="s">
        <v>105</v>
      </c>
      <c r="E1840" s="73" t="s">
        <v>162</v>
      </c>
      <c r="F1840" t="s">
        <v>154</v>
      </c>
      <c r="G1840" t="s">
        <v>154</v>
      </c>
      <c r="H1840" t="s">
        <v>104</v>
      </c>
      <c r="I1840" cm="1">
        <f t="array" ref="I1840">_xlfn.XLOOKUP(1,('Clean Data'!$A$1:$A$1893='Core data'!A1840)*('Clean Data'!$D$1:$D$1893='Core data'!D1840),'Clean Data'!$E$1:$E$1893,,0)</f>
        <v>1</v>
      </c>
    </row>
    <row r="1841" spans="1:9" hidden="1">
      <c r="A1841">
        <v>8</v>
      </c>
      <c r="B1841" t="s">
        <v>172</v>
      </c>
      <c r="C1841" t="s">
        <v>154</v>
      </c>
      <c r="D1841" t="s">
        <v>105</v>
      </c>
      <c r="E1841" s="69" t="s">
        <v>163</v>
      </c>
      <c r="F1841" s="71" t="s">
        <v>154</v>
      </c>
      <c r="G1841" t="s">
        <v>426</v>
      </c>
      <c r="H1841" t="s">
        <v>346</v>
      </c>
      <c r="I1841" cm="1">
        <f t="array" ref="I1841">_xlfn.XLOOKUP(1,('Clean Data'!$A$1:$A$1893='Core data'!A1841)*('Clean Data'!$D$1:$D$1893='Core data'!D1841),'Clean Data'!$E$1:$E$1893,,0)</f>
        <v>0</v>
      </c>
    </row>
    <row r="1842" spans="1:9" hidden="1">
      <c r="A1842">
        <v>8</v>
      </c>
      <c r="B1842" t="s">
        <v>172</v>
      </c>
      <c r="C1842" t="s">
        <v>154</v>
      </c>
      <c r="D1842" t="s">
        <v>105</v>
      </c>
      <c r="E1842" s="68" t="s">
        <v>164</v>
      </c>
      <c r="F1842" s="70" t="s">
        <v>154</v>
      </c>
      <c r="G1842" t="s">
        <v>427</v>
      </c>
      <c r="H1842" t="s">
        <v>347</v>
      </c>
      <c r="I1842" cm="1">
        <f t="array" ref="I1842">_xlfn.XLOOKUP(1,('Clean Data'!$A$1:$A$1893='Core data'!A1842)*('Clean Data'!$D$1:$D$1893='Core data'!D1842),'Clean Data'!$E$1:$E$1893,,0)</f>
        <v>0</v>
      </c>
    </row>
    <row r="1843" spans="1:9" hidden="1">
      <c r="A1843">
        <v>8</v>
      </c>
      <c r="B1843" t="s">
        <v>172</v>
      </c>
      <c r="C1843" t="s">
        <v>154</v>
      </c>
      <c r="D1843" t="s">
        <v>105</v>
      </c>
      <c r="E1843" s="73" t="s">
        <v>162</v>
      </c>
      <c r="F1843" t="s">
        <v>154</v>
      </c>
      <c r="G1843" t="s">
        <v>154</v>
      </c>
      <c r="H1843" t="s">
        <v>104</v>
      </c>
      <c r="I1843" cm="1">
        <f t="array" ref="I1843">_xlfn.XLOOKUP(1,('Clean Data'!$A$1:$A$1893='Core data'!A1843)*('Clean Data'!$D$1:$D$1893='Core data'!D1843),'Clean Data'!$E$1:$E$1893,,0)</f>
        <v>0</v>
      </c>
    </row>
    <row r="1844" spans="1:9" hidden="1">
      <c r="A1844">
        <v>9</v>
      </c>
      <c r="B1844" t="s">
        <v>173</v>
      </c>
      <c r="C1844" t="s">
        <v>154</v>
      </c>
      <c r="D1844" t="s">
        <v>105</v>
      </c>
      <c r="E1844" s="69" t="s">
        <v>163</v>
      </c>
      <c r="F1844" s="71" t="s">
        <v>154</v>
      </c>
      <c r="G1844" t="s">
        <v>426</v>
      </c>
      <c r="H1844" t="s">
        <v>346</v>
      </c>
      <c r="I1844" cm="1">
        <f t="array" ref="I1844">_xlfn.XLOOKUP(1,('Clean Data'!$A$1:$A$1893='Core data'!A1844)*('Clean Data'!$D$1:$D$1893='Core data'!D1844),'Clean Data'!$E$1:$E$1893,,0)</f>
        <v>0</v>
      </c>
    </row>
    <row r="1845" spans="1:9" hidden="1">
      <c r="A1845">
        <v>9</v>
      </c>
      <c r="B1845" t="s">
        <v>173</v>
      </c>
      <c r="C1845" t="s">
        <v>154</v>
      </c>
      <c r="D1845" t="s">
        <v>105</v>
      </c>
      <c r="E1845" s="68" t="s">
        <v>164</v>
      </c>
      <c r="F1845" s="70" t="s">
        <v>154</v>
      </c>
      <c r="G1845" t="s">
        <v>427</v>
      </c>
      <c r="H1845" t="s">
        <v>347</v>
      </c>
      <c r="I1845" cm="1">
        <f t="array" ref="I1845">_xlfn.XLOOKUP(1,('Clean Data'!$A$1:$A$1893='Core data'!A1845)*('Clean Data'!$D$1:$D$1893='Core data'!D1845),'Clean Data'!$E$1:$E$1893,,0)</f>
        <v>0</v>
      </c>
    </row>
    <row r="1846" spans="1:9" hidden="1">
      <c r="A1846">
        <v>9</v>
      </c>
      <c r="B1846" t="s">
        <v>173</v>
      </c>
      <c r="C1846" t="s">
        <v>154</v>
      </c>
      <c r="D1846" t="s">
        <v>105</v>
      </c>
      <c r="E1846" s="73" t="s">
        <v>162</v>
      </c>
      <c r="F1846" t="s">
        <v>154</v>
      </c>
      <c r="G1846" t="s">
        <v>154</v>
      </c>
      <c r="H1846" t="s">
        <v>104</v>
      </c>
      <c r="I1846" cm="1">
        <f t="array" ref="I1846">_xlfn.XLOOKUP(1,('Clean Data'!$A$1:$A$1893='Core data'!A1846)*('Clean Data'!$D$1:$D$1893='Core data'!D1846),'Clean Data'!$E$1:$E$1893,,0)</f>
        <v>0</v>
      </c>
    </row>
    <row r="1847" spans="1:9" hidden="1">
      <c r="A1847">
        <v>10</v>
      </c>
      <c r="B1847" t="s">
        <v>174</v>
      </c>
      <c r="C1847" t="s">
        <v>154</v>
      </c>
      <c r="D1847" t="s">
        <v>105</v>
      </c>
      <c r="E1847" s="69" t="s">
        <v>163</v>
      </c>
      <c r="F1847" s="71" t="s">
        <v>154</v>
      </c>
      <c r="G1847" t="s">
        <v>426</v>
      </c>
      <c r="H1847" t="s">
        <v>346</v>
      </c>
      <c r="I1847" cm="1">
        <f t="array" ref="I1847">_xlfn.XLOOKUP(1,('Clean Data'!$A$1:$A$1893='Core data'!A1847)*('Clean Data'!$D$1:$D$1893='Core data'!D1847),'Clean Data'!$E$1:$E$1893,,0)</f>
        <v>0</v>
      </c>
    </row>
    <row r="1848" spans="1:9" hidden="1">
      <c r="A1848">
        <v>10</v>
      </c>
      <c r="B1848" t="s">
        <v>174</v>
      </c>
      <c r="C1848" t="s">
        <v>154</v>
      </c>
      <c r="D1848" t="s">
        <v>105</v>
      </c>
      <c r="E1848" s="68" t="s">
        <v>164</v>
      </c>
      <c r="F1848" s="70" t="s">
        <v>154</v>
      </c>
      <c r="G1848" t="s">
        <v>427</v>
      </c>
      <c r="H1848" t="s">
        <v>347</v>
      </c>
      <c r="I1848" cm="1">
        <f t="array" ref="I1848">_xlfn.XLOOKUP(1,('Clean Data'!$A$1:$A$1893='Core data'!A1848)*('Clean Data'!$D$1:$D$1893='Core data'!D1848),'Clean Data'!$E$1:$E$1893,,0)</f>
        <v>0</v>
      </c>
    </row>
    <row r="1849" spans="1:9" hidden="1">
      <c r="A1849">
        <v>10</v>
      </c>
      <c r="B1849" t="s">
        <v>174</v>
      </c>
      <c r="C1849" t="s">
        <v>154</v>
      </c>
      <c r="D1849" t="s">
        <v>105</v>
      </c>
      <c r="E1849" s="73" t="s">
        <v>162</v>
      </c>
      <c r="F1849" t="s">
        <v>154</v>
      </c>
      <c r="G1849" t="s">
        <v>154</v>
      </c>
      <c r="H1849" t="s">
        <v>104</v>
      </c>
      <c r="I1849" cm="1">
        <f t="array" ref="I1849">_xlfn.XLOOKUP(1,('Clean Data'!$A$1:$A$1893='Core data'!A1849)*('Clean Data'!$D$1:$D$1893='Core data'!D1849),'Clean Data'!$E$1:$E$1893,,0)</f>
        <v>0</v>
      </c>
    </row>
    <row r="1850" spans="1:9" hidden="1">
      <c r="A1850">
        <v>11</v>
      </c>
      <c r="B1850" t="s">
        <v>175</v>
      </c>
      <c r="C1850" t="s">
        <v>154</v>
      </c>
      <c r="D1850" t="s">
        <v>105</v>
      </c>
      <c r="E1850" s="69" t="s">
        <v>163</v>
      </c>
      <c r="F1850" s="71" t="s">
        <v>154</v>
      </c>
      <c r="G1850" t="s">
        <v>426</v>
      </c>
      <c r="H1850" t="s">
        <v>346</v>
      </c>
      <c r="I1850" cm="1">
        <f t="array" ref="I1850">_xlfn.XLOOKUP(1,('Clean Data'!$A$1:$A$1893='Core data'!A1850)*('Clean Data'!$D$1:$D$1893='Core data'!D1850),'Clean Data'!$E$1:$E$1893,,0)</f>
        <v>0</v>
      </c>
    </row>
    <row r="1851" spans="1:9" hidden="1">
      <c r="A1851">
        <v>11</v>
      </c>
      <c r="B1851" t="s">
        <v>175</v>
      </c>
      <c r="C1851" t="s">
        <v>154</v>
      </c>
      <c r="D1851" t="s">
        <v>105</v>
      </c>
      <c r="E1851" s="68" t="s">
        <v>164</v>
      </c>
      <c r="F1851" s="70" t="s">
        <v>154</v>
      </c>
      <c r="G1851" t="s">
        <v>427</v>
      </c>
      <c r="H1851" t="s">
        <v>347</v>
      </c>
      <c r="I1851" cm="1">
        <f t="array" ref="I1851">_xlfn.XLOOKUP(1,('Clean Data'!$A$1:$A$1893='Core data'!A1851)*('Clean Data'!$D$1:$D$1893='Core data'!D1851),'Clean Data'!$E$1:$E$1893,,0)</f>
        <v>0</v>
      </c>
    </row>
    <row r="1852" spans="1:9" hidden="1">
      <c r="A1852">
        <v>11</v>
      </c>
      <c r="B1852" t="s">
        <v>175</v>
      </c>
      <c r="C1852" t="s">
        <v>154</v>
      </c>
      <c r="D1852" t="s">
        <v>105</v>
      </c>
      <c r="E1852" s="73" t="s">
        <v>162</v>
      </c>
      <c r="F1852" t="s">
        <v>154</v>
      </c>
      <c r="G1852" t="s">
        <v>154</v>
      </c>
      <c r="H1852" t="s">
        <v>104</v>
      </c>
      <c r="I1852" cm="1">
        <f t="array" ref="I1852">_xlfn.XLOOKUP(1,('Clean Data'!$A$1:$A$1893='Core data'!A1852)*('Clean Data'!$D$1:$D$1893='Core data'!D1852),'Clean Data'!$E$1:$E$1893,,0)</f>
        <v>0</v>
      </c>
    </row>
    <row r="1853" spans="1:9" hidden="1">
      <c r="A1853">
        <v>12</v>
      </c>
      <c r="B1853" t="s">
        <v>176</v>
      </c>
      <c r="C1853" t="s">
        <v>154</v>
      </c>
      <c r="D1853" t="s">
        <v>105</v>
      </c>
      <c r="E1853" s="69" t="s">
        <v>163</v>
      </c>
      <c r="F1853" s="71" t="s">
        <v>154</v>
      </c>
      <c r="G1853" t="s">
        <v>426</v>
      </c>
      <c r="H1853" t="s">
        <v>346</v>
      </c>
      <c r="I1853" cm="1">
        <f t="array" ref="I1853">_xlfn.XLOOKUP(1,('Clean Data'!$A$1:$A$1893='Core data'!A1853)*('Clean Data'!$D$1:$D$1893='Core data'!D1853),'Clean Data'!$E$1:$E$1893,,0)</f>
        <v>0</v>
      </c>
    </row>
    <row r="1854" spans="1:9" hidden="1">
      <c r="A1854">
        <v>12</v>
      </c>
      <c r="B1854" t="s">
        <v>176</v>
      </c>
      <c r="C1854" t="s">
        <v>154</v>
      </c>
      <c r="D1854" t="s">
        <v>105</v>
      </c>
      <c r="E1854" s="68" t="s">
        <v>164</v>
      </c>
      <c r="F1854" s="70" t="s">
        <v>154</v>
      </c>
      <c r="G1854" t="s">
        <v>427</v>
      </c>
      <c r="H1854" t="s">
        <v>347</v>
      </c>
      <c r="I1854" cm="1">
        <f t="array" ref="I1854">_xlfn.XLOOKUP(1,('Clean Data'!$A$1:$A$1893='Core data'!A1854)*('Clean Data'!$D$1:$D$1893='Core data'!D1854),'Clean Data'!$E$1:$E$1893,,0)</f>
        <v>0</v>
      </c>
    </row>
    <row r="1855" spans="1:9" hidden="1">
      <c r="A1855">
        <v>12</v>
      </c>
      <c r="B1855" t="s">
        <v>176</v>
      </c>
      <c r="C1855" t="s">
        <v>154</v>
      </c>
      <c r="D1855" t="s">
        <v>105</v>
      </c>
      <c r="E1855" s="73" t="s">
        <v>162</v>
      </c>
      <c r="F1855" t="s">
        <v>154</v>
      </c>
      <c r="G1855" t="s">
        <v>154</v>
      </c>
      <c r="H1855" t="s">
        <v>104</v>
      </c>
      <c r="I1855" cm="1">
        <f t="array" ref="I1855">_xlfn.XLOOKUP(1,('Clean Data'!$A$1:$A$1893='Core data'!A1855)*('Clean Data'!$D$1:$D$1893='Core data'!D1855),'Clean Data'!$E$1:$E$1893,,0)</f>
        <v>0</v>
      </c>
    </row>
    <row r="1856" spans="1:9" hidden="1">
      <c r="A1856">
        <v>13</v>
      </c>
      <c r="B1856" t="s">
        <v>177</v>
      </c>
      <c r="C1856" t="s">
        <v>154</v>
      </c>
      <c r="D1856" t="s">
        <v>105</v>
      </c>
      <c r="E1856" s="69" t="s">
        <v>163</v>
      </c>
      <c r="F1856" s="71" t="s">
        <v>154</v>
      </c>
      <c r="G1856" t="s">
        <v>426</v>
      </c>
      <c r="H1856" t="s">
        <v>346</v>
      </c>
      <c r="I1856" cm="1">
        <f t="array" ref="I1856">_xlfn.XLOOKUP(1,('Clean Data'!$A$1:$A$1893='Core data'!A1856)*('Clean Data'!$D$1:$D$1893='Core data'!D1856),'Clean Data'!$E$1:$E$1893,,0)</f>
        <v>0</v>
      </c>
    </row>
    <row r="1857" spans="1:9" hidden="1">
      <c r="A1857">
        <v>13</v>
      </c>
      <c r="B1857" t="s">
        <v>177</v>
      </c>
      <c r="C1857" t="s">
        <v>154</v>
      </c>
      <c r="D1857" t="s">
        <v>105</v>
      </c>
      <c r="E1857" s="68" t="s">
        <v>164</v>
      </c>
      <c r="F1857" s="70" t="s">
        <v>154</v>
      </c>
      <c r="G1857" t="s">
        <v>427</v>
      </c>
      <c r="H1857" t="s">
        <v>347</v>
      </c>
      <c r="I1857" cm="1">
        <f t="array" ref="I1857">_xlfn.XLOOKUP(1,('Clean Data'!$A$1:$A$1893='Core data'!A1857)*('Clean Data'!$D$1:$D$1893='Core data'!D1857),'Clean Data'!$E$1:$E$1893,,0)</f>
        <v>0</v>
      </c>
    </row>
    <row r="1858" spans="1:9" hidden="1">
      <c r="A1858">
        <v>13</v>
      </c>
      <c r="B1858" t="s">
        <v>177</v>
      </c>
      <c r="C1858" t="s">
        <v>154</v>
      </c>
      <c r="D1858" t="s">
        <v>105</v>
      </c>
      <c r="E1858" s="73" t="s">
        <v>162</v>
      </c>
      <c r="F1858" t="s">
        <v>154</v>
      </c>
      <c r="G1858" t="s">
        <v>154</v>
      </c>
      <c r="H1858" t="s">
        <v>104</v>
      </c>
      <c r="I1858" cm="1">
        <f t="array" ref="I1858">_xlfn.XLOOKUP(1,('Clean Data'!$A$1:$A$1893='Core data'!A1858)*('Clean Data'!$D$1:$D$1893='Core data'!D1858),'Clean Data'!$E$1:$E$1893,,0)</f>
        <v>0</v>
      </c>
    </row>
    <row r="1859" spans="1:9" hidden="1">
      <c r="A1859">
        <v>14</v>
      </c>
      <c r="B1859" t="s">
        <v>178</v>
      </c>
      <c r="C1859" t="s">
        <v>154</v>
      </c>
      <c r="D1859" t="s">
        <v>105</v>
      </c>
      <c r="E1859" s="69" t="s">
        <v>163</v>
      </c>
      <c r="F1859" s="71" t="s">
        <v>154</v>
      </c>
      <c r="G1859" t="s">
        <v>426</v>
      </c>
      <c r="H1859" t="s">
        <v>346</v>
      </c>
      <c r="I1859" cm="1">
        <f t="array" ref="I1859">_xlfn.XLOOKUP(1,('Clean Data'!$A$1:$A$1893='Core data'!A1859)*('Clean Data'!$D$1:$D$1893='Core data'!D1859),'Clean Data'!$E$1:$E$1893,,0)</f>
        <v>1</v>
      </c>
    </row>
    <row r="1860" spans="1:9" hidden="1">
      <c r="A1860">
        <v>14</v>
      </c>
      <c r="B1860" t="s">
        <v>178</v>
      </c>
      <c r="C1860" t="s">
        <v>154</v>
      </c>
      <c r="D1860" t="s">
        <v>105</v>
      </c>
      <c r="E1860" s="68" t="s">
        <v>164</v>
      </c>
      <c r="F1860" s="70" t="s">
        <v>154</v>
      </c>
      <c r="G1860" t="s">
        <v>427</v>
      </c>
      <c r="H1860" t="s">
        <v>347</v>
      </c>
      <c r="I1860" cm="1">
        <f t="array" ref="I1860">_xlfn.XLOOKUP(1,('Clean Data'!$A$1:$A$1893='Core data'!A1860)*('Clean Data'!$D$1:$D$1893='Core data'!D1860),'Clean Data'!$E$1:$E$1893,,0)</f>
        <v>1</v>
      </c>
    </row>
    <row r="1861" spans="1:9" hidden="1">
      <c r="A1861">
        <v>14</v>
      </c>
      <c r="B1861" t="s">
        <v>178</v>
      </c>
      <c r="C1861" t="s">
        <v>154</v>
      </c>
      <c r="D1861" t="s">
        <v>105</v>
      </c>
      <c r="E1861" s="73" t="s">
        <v>162</v>
      </c>
      <c r="F1861" t="s">
        <v>154</v>
      </c>
      <c r="G1861" t="s">
        <v>154</v>
      </c>
      <c r="H1861" t="s">
        <v>104</v>
      </c>
      <c r="I1861" cm="1">
        <f t="array" ref="I1861">_xlfn.XLOOKUP(1,('Clean Data'!$A$1:$A$1893='Core data'!A1861)*('Clean Data'!$D$1:$D$1893='Core data'!D1861),'Clean Data'!$E$1:$E$1893,,0)</f>
        <v>1</v>
      </c>
    </row>
    <row r="1862" spans="1:9" hidden="1">
      <c r="A1862">
        <v>15</v>
      </c>
      <c r="B1862" t="s">
        <v>179</v>
      </c>
      <c r="C1862" t="s">
        <v>154</v>
      </c>
      <c r="D1862" t="s">
        <v>105</v>
      </c>
      <c r="E1862" s="69" t="s">
        <v>163</v>
      </c>
      <c r="F1862" s="71" t="s">
        <v>154</v>
      </c>
      <c r="G1862" t="s">
        <v>426</v>
      </c>
      <c r="H1862" t="s">
        <v>346</v>
      </c>
      <c r="I1862" cm="1">
        <f t="array" ref="I1862">_xlfn.XLOOKUP(1,('Clean Data'!$A$1:$A$1893='Core data'!A1862)*('Clean Data'!$D$1:$D$1893='Core data'!D1862),'Clean Data'!$E$1:$E$1893,,0)</f>
        <v>1</v>
      </c>
    </row>
    <row r="1863" spans="1:9" hidden="1">
      <c r="A1863">
        <v>15</v>
      </c>
      <c r="B1863" t="s">
        <v>179</v>
      </c>
      <c r="C1863" t="s">
        <v>154</v>
      </c>
      <c r="D1863" t="s">
        <v>105</v>
      </c>
      <c r="E1863" s="68" t="s">
        <v>164</v>
      </c>
      <c r="F1863" s="70" t="s">
        <v>154</v>
      </c>
      <c r="G1863" t="s">
        <v>427</v>
      </c>
      <c r="H1863" t="s">
        <v>347</v>
      </c>
      <c r="I1863" cm="1">
        <f t="array" ref="I1863">_xlfn.XLOOKUP(1,('Clean Data'!$A$1:$A$1893='Core data'!A1863)*('Clean Data'!$D$1:$D$1893='Core data'!D1863),'Clean Data'!$E$1:$E$1893,,0)</f>
        <v>1</v>
      </c>
    </row>
    <row r="1864" spans="1:9" hidden="1">
      <c r="A1864">
        <v>15</v>
      </c>
      <c r="B1864" t="s">
        <v>179</v>
      </c>
      <c r="C1864" t="s">
        <v>154</v>
      </c>
      <c r="D1864" t="s">
        <v>105</v>
      </c>
      <c r="E1864" s="73" t="s">
        <v>162</v>
      </c>
      <c r="F1864" t="s">
        <v>154</v>
      </c>
      <c r="G1864" t="s">
        <v>154</v>
      </c>
      <c r="H1864" t="s">
        <v>104</v>
      </c>
      <c r="I1864" cm="1">
        <f t="array" ref="I1864">_xlfn.XLOOKUP(1,('Clean Data'!$A$1:$A$1893='Core data'!A1864)*('Clean Data'!$D$1:$D$1893='Core data'!D1864),'Clean Data'!$E$1:$E$1893,,0)</f>
        <v>1</v>
      </c>
    </row>
    <row r="1865" spans="1:9" hidden="1">
      <c r="A1865">
        <v>16</v>
      </c>
      <c r="B1865" t="s">
        <v>180</v>
      </c>
      <c r="C1865" t="s">
        <v>154</v>
      </c>
      <c r="D1865" t="s">
        <v>105</v>
      </c>
      <c r="E1865" s="69" t="s">
        <v>163</v>
      </c>
      <c r="F1865" s="71" t="s">
        <v>154</v>
      </c>
      <c r="G1865" t="s">
        <v>426</v>
      </c>
      <c r="H1865" t="s">
        <v>346</v>
      </c>
      <c r="I1865" cm="1">
        <f t="array" ref="I1865">_xlfn.XLOOKUP(1,('Clean Data'!$A$1:$A$1893='Core data'!A1865)*('Clean Data'!$D$1:$D$1893='Core data'!D1865),'Clean Data'!$E$1:$E$1893,,0)</f>
        <v>0</v>
      </c>
    </row>
    <row r="1866" spans="1:9" hidden="1">
      <c r="A1866">
        <v>16</v>
      </c>
      <c r="B1866" t="s">
        <v>180</v>
      </c>
      <c r="C1866" t="s">
        <v>154</v>
      </c>
      <c r="D1866" t="s">
        <v>105</v>
      </c>
      <c r="E1866" s="68" t="s">
        <v>164</v>
      </c>
      <c r="F1866" s="70" t="s">
        <v>154</v>
      </c>
      <c r="G1866" t="s">
        <v>427</v>
      </c>
      <c r="H1866" t="s">
        <v>347</v>
      </c>
      <c r="I1866" cm="1">
        <f t="array" ref="I1866">_xlfn.XLOOKUP(1,('Clean Data'!$A$1:$A$1893='Core data'!A1866)*('Clean Data'!$D$1:$D$1893='Core data'!D1866),'Clean Data'!$E$1:$E$1893,,0)</f>
        <v>0</v>
      </c>
    </row>
    <row r="1867" spans="1:9" hidden="1">
      <c r="A1867">
        <v>16</v>
      </c>
      <c r="B1867" t="s">
        <v>180</v>
      </c>
      <c r="C1867" t="s">
        <v>154</v>
      </c>
      <c r="D1867" t="s">
        <v>105</v>
      </c>
      <c r="E1867" s="73" t="s">
        <v>162</v>
      </c>
      <c r="F1867" t="s">
        <v>154</v>
      </c>
      <c r="G1867" t="s">
        <v>154</v>
      </c>
      <c r="H1867" t="s">
        <v>104</v>
      </c>
      <c r="I1867" cm="1">
        <f t="array" ref="I1867">_xlfn.XLOOKUP(1,('Clean Data'!$A$1:$A$1893='Core data'!A1867)*('Clean Data'!$D$1:$D$1893='Core data'!D1867),'Clean Data'!$E$1:$E$1893,,0)</f>
        <v>0</v>
      </c>
    </row>
    <row r="1868" spans="1:9" hidden="1">
      <c r="A1868">
        <v>1</v>
      </c>
      <c r="B1868" t="s">
        <v>166</v>
      </c>
      <c r="C1868" t="s">
        <v>39</v>
      </c>
      <c r="D1868" t="s">
        <v>106</v>
      </c>
      <c r="E1868" s="68" t="s">
        <v>164</v>
      </c>
      <c r="F1868" s="70" t="s">
        <v>39</v>
      </c>
      <c r="G1868" t="s">
        <v>250</v>
      </c>
      <c r="H1868" t="s">
        <v>349</v>
      </c>
      <c r="I1868" cm="1">
        <f t="array" ref="I1868">_xlfn.XLOOKUP(1,('Clean Data'!$A$1:$A$1893='Core data'!A1868)*('Clean Data'!$D$1:$D$1893='Core data'!D1868),'Clean Data'!$E$1:$E$1893,,0)</f>
        <v>0</v>
      </c>
    </row>
    <row r="1869" spans="1:9" hidden="1">
      <c r="A1869">
        <v>1</v>
      </c>
      <c r="B1869" t="s">
        <v>166</v>
      </c>
      <c r="C1869" t="s">
        <v>39</v>
      </c>
      <c r="D1869" t="s">
        <v>106</v>
      </c>
      <c r="E1869" s="73" t="s">
        <v>162</v>
      </c>
      <c r="F1869" t="s">
        <v>39</v>
      </c>
      <c r="G1869" t="s">
        <v>39</v>
      </c>
      <c r="H1869" t="s">
        <v>106</v>
      </c>
      <c r="I1869" cm="1">
        <f t="array" ref="I1869">_xlfn.XLOOKUP(1,('Clean Data'!$A$1:$A$1893='Core data'!A1869)*('Clean Data'!$D$1:$D$1893='Core data'!D1869),'Clean Data'!$E$1:$E$1893,,0)</f>
        <v>0</v>
      </c>
    </row>
    <row r="1870" spans="1:9" hidden="1">
      <c r="A1870">
        <v>1</v>
      </c>
      <c r="B1870" t="s">
        <v>166</v>
      </c>
      <c r="C1870" t="s">
        <v>39</v>
      </c>
      <c r="D1870" t="s">
        <v>106</v>
      </c>
      <c r="E1870" s="69" t="s">
        <v>163</v>
      </c>
      <c r="F1870" s="71" t="s">
        <v>39</v>
      </c>
      <c r="G1870" t="s">
        <v>249</v>
      </c>
      <c r="H1870" t="s">
        <v>348</v>
      </c>
      <c r="I1870" cm="1">
        <f t="array" ref="I1870">_xlfn.XLOOKUP(1,('Clean Data'!$A$1:$A$1893='Core data'!A1870)*('Clean Data'!$D$1:$D$1893='Core data'!D1870),'Clean Data'!$E$1:$E$1893,,0)</f>
        <v>0</v>
      </c>
    </row>
    <row r="1871" spans="1:9" hidden="1">
      <c r="A1871">
        <v>2</v>
      </c>
      <c r="B1871" t="s">
        <v>167</v>
      </c>
      <c r="C1871" t="s">
        <v>39</v>
      </c>
      <c r="D1871" t="s">
        <v>106</v>
      </c>
      <c r="E1871" s="68" t="s">
        <v>164</v>
      </c>
      <c r="F1871" s="70" t="s">
        <v>39</v>
      </c>
      <c r="G1871" t="s">
        <v>250</v>
      </c>
      <c r="H1871" t="s">
        <v>349</v>
      </c>
      <c r="I1871" cm="1">
        <f t="array" ref="I1871">_xlfn.XLOOKUP(1,('Clean Data'!$A$1:$A$1893='Core data'!A1871)*('Clean Data'!$D$1:$D$1893='Core data'!D1871),'Clean Data'!$E$1:$E$1893,,0)</f>
        <v>1</v>
      </c>
    </row>
    <row r="1872" spans="1:9" hidden="1">
      <c r="A1872">
        <v>2</v>
      </c>
      <c r="B1872" t="s">
        <v>167</v>
      </c>
      <c r="C1872" t="s">
        <v>39</v>
      </c>
      <c r="D1872" t="s">
        <v>106</v>
      </c>
      <c r="E1872" s="73" t="s">
        <v>162</v>
      </c>
      <c r="F1872" t="s">
        <v>39</v>
      </c>
      <c r="G1872" t="s">
        <v>39</v>
      </c>
      <c r="H1872" t="s">
        <v>106</v>
      </c>
      <c r="I1872" cm="1">
        <f t="array" ref="I1872">_xlfn.XLOOKUP(1,('Clean Data'!$A$1:$A$1893='Core data'!A1872)*('Clean Data'!$D$1:$D$1893='Core data'!D1872),'Clean Data'!$E$1:$E$1893,,0)</f>
        <v>1</v>
      </c>
    </row>
    <row r="1873" spans="1:9" hidden="1">
      <c r="A1873">
        <v>2</v>
      </c>
      <c r="B1873" t="s">
        <v>167</v>
      </c>
      <c r="C1873" t="s">
        <v>39</v>
      </c>
      <c r="D1873" t="s">
        <v>106</v>
      </c>
      <c r="E1873" s="69" t="s">
        <v>163</v>
      </c>
      <c r="F1873" s="71" t="s">
        <v>39</v>
      </c>
      <c r="G1873" t="s">
        <v>249</v>
      </c>
      <c r="H1873" t="s">
        <v>348</v>
      </c>
      <c r="I1873" cm="1">
        <f t="array" ref="I1873">_xlfn.XLOOKUP(1,('Clean Data'!$A$1:$A$1893='Core data'!A1873)*('Clean Data'!$D$1:$D$1893='Core data'!D1873),'Clean Data'!$E$1:$E$1893,,0)</f>
        <v>1</v>
      </c>
    </row>
    <row r="1874" spans="1:9" hidden="1">
      <c r="A1874">
        <v>4</v>
      </c>
      <c r="B1874" t="s">
        <v>444</v>
      </c>
      <c r="C1874" t="s">
        <v>39</v>
      </c>
      <c r="D1874" t="s">
        <v>106</v>
      </c>
      <c r="E1874" s="68" t="s">
        <v>164</v>
      </c>
      <c r="F1874" s="70" t="s">
        <v>39</v>
      </c>
      <c r="G1874" t="s">
        <v>250</v>
      </c>
      <c r="H1874" t="s">
        <v>349</v>
      </c>
      <c r="I1874" cm="1">
        <f t="array" ref="I1874">_xlfn.XLOOKUP(1,('Clean Data'!$A$1:$A$1893='Core data'!A1874)*('Clean Data'!$D$1:$D$1893='Core data'!D1874),'Clean Data'!$E$1:$E$1893,,0)</f>
        <v>1</v>
      </c>
    </row>
    <row r="1875" spans="1:9" hidden="1">
      <c r="A1875">
        <v>4</v>
      </c>
      <c r="B1875" t="s">
        <v>444</v>
      </c>
      <c r="C1875" t="s">
        <v>39</v>
      </c>
      <c r="D1875" t="s">
        <v>106</v>
      </c>
      <c r="E1875" s="73" t="s">
        <v>162</v>
      </c>
      <c r="F1875" t="s">
        <v>39</v>
      </c>
      <c r="G1875" t="s">
        <v>39</v>
      </c>
      <c r="H1875" t="s">
        <v>106</v>
      </c>
      <c r="I1875" cm="1">
        <f t="array" ref="I1875">_xlfn.XLOOKUP(1,('Clean Data'!$A$1:$A$1893='Core data'!A1875)*('Clean Data'!$D$1:$D$1893='Core data'!D1875),'Clean Data'!$E$1:$E$1893,,0)</f>
        <v>1</v>
      </c>
    </row>
    <row r="1876" spans="1:9" hidden="1">
      <c r="A1876">
        <v>4</v>
      </c>
      <c r="B1876" t="s">
        <v>444</v>
      </c>
      <c r="C1876" t="s">
        <v>39</v>
      </c>
      <c r="D1876" t="s">
        <v>106</v>
      </c>
      <c r="E1876" s="69" t="s">
        <v>163</v>
      </c>
      <c r="F1876" s="71" t="s">
        <v>39</v>
      </c>
      <c r="G1876" t="s">
        <v>249</v>
      </c>
      <c r="H1876" t="s">
        <v>348</v>
      </c>
      <c r="I1876" cm="1">
        <f t="array" ref="I1876">_xlfn.XLOOKUP(1,('Clean Data'!$A$1:$A$1893='Core data'!A1876)*('Clean Data'!$D$1:$D$1893='Core data'!D1876),'Clean Data'!$E$1:$E$1893,,0)</f>
        <v>1</v>
      </c>
    </row>
    <row r="1877" spans="1:9" hidden="1">
      <c r="A1877">
        <v>5</v>
      </c>
      <c r="B1877" t="s">
        <v>169</v>
      </c>
      <c r="C1877" t="s">
        <v>39</v>
      </c>
      <c r="D1877" t="s">
        <v>106</v>
      </c>
      <c r="E1877" s="68" t="s">
        <v>164</v>
      </c>
      <c r="F1877" s="70" t="s">
        <v>39</v>
      </c>
      <c r="G1877" t="s">
        <v>250</v>
      </c>
      <c r="H1877" t="s">
        <v>349</v>
      </c>
      <c r="I1877" cm="1">
        <f t="array" ref="I1877">_xlfn.XLOOKUP(1,('Clean Data'!$A$1:$A$1893='Core data'!A1877)*('Clean Data'!$D$1:$D$1893='Core data'!D1877),'Clean Data'!$E$1:$E$1893,,0)</f>
        <v>1</v>
      </c>
    </row>
    <row r="1878" spans="1:9" hidden="1">
      <c r="A1878">
        <v>5</v>
      </c>
      <c r="B1878" t="s">
        <v>169</v>
      </c>
      <c r="C1878" t="s">
        <v>39</v>
      </c>
      <c r="D1878" t="s">
        <v>106</v>
      </c>
      <c r="E1878" s="73" t="s">
        <v>162</v>
      </c>
      <c r="F1878" t="s">
        <v>39</v>
      </c>
      <c r="G1878" t="s">
        <v>39</v>
      </c>
      <c r="H1878" t="s">
        <v>106</v>
      </c>
      <c r="I1878" cm="1">
        <f t="array" ref="I1878">_xlfn.XLOOKUP(1,('Clean Data'!$A$1:$A$1893='Core data'!A1878)*('Clean Data'!$D$1:$D$1893='Core data'!D1878),'Clean Data'!$E$1:$E$1893,,0)</f>
        <v>1</v>
      </c>
    </row>
    <row r="1879" spans="1:9" hidden="1">
      <c r="A1879">
        <v>5</v>
      </c>
      <c r="B1879" t="s">
        <v>169</v>
      </c>
      <c r="C1879" t="s">
        <v>39</v>
      </c>
      <c r="D1879" t="s">
        <v>106</v>
      </c>
      <c r="E1879" s="69" t="s">
        <v>163</v>
      </c>
      <c r="F1879" s="71" t="s">
        <v>39</v>
      </c>
      <c r="G1879" t="s">
        <v>249</v>
      </c>
      <c r="H1879" t="s">
        <v>348</v>
      </c>
      <c r="I1879" cm="1">
        <f t="array" ref="I1879">_xlfn.XLOOKUP(1,('Clean Data'!$A$1:$A$1893='Core data'!A1879)*('Clean Data'!$D$1:$D$1893='Core data'!D1879),'Clean Data'!$E$1:$E$1893,,0)</f>
        <v>1</v>
      </c>
    </row>
    <row r="1880" spans="1:9" hidden="1">
      <c r="A1880">
        <v>6</v>
      </c>
      <c r="B1880" t="s">
        <v>170</v>
      </c>
      <c r="C1880" t="s">
        <v>39</v>
      </c>
      <c r="D1880" t="s">
        <v>106</v>
      </c>
      <c r="E1880" s="68" t="s">
        <v>164</v>
      </c>
      <c r="F1880" s="70" t="s">
        <v>39</v>
      </c>
      <c r="G1880" t="s">
        <v>250</v>
      </c>
      <c r="H1880" t="s">
        <v>349</v>
      </c>
      <c r="I1880" cm="1">
        <f t="array" ref="I1880">_xlfn.XLOOKUP(1,('Clean Data'!$A$1:$A$1893='Core data'!A1880)*('Clean Data'!$D$1:$D$1893='Core data'!D1880),'Clean Data'!$E$1:$E$1893,,0)</f>
        <v>1</v>
      </c>
    </row>
    <row r="1881" spans="1:9" hidden="1">
      <c r="A1881">
        <v>6</v>
      </c>
      <c r="B1881" t="s">
        <v>170</v>
      </c>
      <c r="C1881" t="s">
        <v>39</v>
      </c>
      <c r="D1881" t="s">
        <v>106</v>
      </c>
      <c r="E1881" s="73" t="s">
        <v>162</v>
      </c>
      <c r="F1881" t="s">
        <v>39</v>
      </c>
      <c r="G1881" t="s">
        <v>39</v>
      </c>
      <c r="H1881" t="s">
        <v>106</v>
      </c>
      <c r="I1881" cm="1">
        <f t="array" ref="I1881">_xlfn.XLOOKUP(1,('Clean Data'!$A$1:$A$1893='Core data'!A1881)*('Clean Data'!$D$1:$D$1893='Core data'!D1881),'Clean Data'!$E$1:$E$1893,,0)</f>
        <v>1</v>
      </c>
    </row>
    <row r="1882" spans="1:9" hidden="1">
      <c r="A1882">
        <v>6</v>
      </c>
      <c r="B1882" t="s">
        <v>170</v>
      </c>
      <c r="C1882" t="s">
        <v>39</v>
      </c>
      <c r="D1882" t="s">
        <v>106</v>
      </c>
      <c r="E1882" s="69" t="s">
        <v>163</v>
      </c>
      <c r="F1882" s="71" t="s">
        <v>39</v>
      </c>
      <c r="G1882" t="s">
        <v>249</v>
      </c>
      <c r="H1882" t="s">
        <v>348</v>
      </c>
      <c r="I1882" cm="1">
        <f t="array" ref="I1882">_xlfn.XLOOKUP(1,('Clean Data'!$A$1:$A$1893='Core data'!A1882)*('Clean Data'!$D$1:$D$1893='Core data'!D1882),'Clean Data'!$E$1:$E$1893,,0)</f>
        <v>1</v>
      </c>
    </row>
    <row r="1883" spans="1:9" hidden="1">
      <c r="A1883">
        <v>7</v>
      </c>
      <c r="B1883" t="s">
        <v>171</v>
      </c>
      <c r="C1883" t="s">
        <v>39</v>
      </c>
      <c r="D1883" t="s">
        <v>106</v>
      </c>
      <c r="E1883" s="68" t="s">
        <v>164</v>
      </c>
      <c r="F1883" s="70" t="s">
        <v>39</v>
      </c>
      <c r="G1883" t="s">
        <v>250</v>
      </c>
      <c r="H1883" t="s">
        <v>349</v>
      </c>
      <c r="I1883" cm="1">
        <f t="array" ref="I1883">_xlfn.XLOOKUP(1,('Clean Data'!$A$1:$A$1893='Core data'!A1883)*('Clean Data'!$D$1:$D$1893='Core data'!D1883),'Clean Data'!$E$1:$E$1893,,0)</f>
        <v>0</v>
      </c>
    </row>
    <row r="1884" spans="1:9" hidden="1">
      <c r="A1884">
        <v>7</v>
      </c>
      <c r="B1884" t="s">
        <v>171</v>
      </c>
      <c r="C1884" t="s">
        <v>39</v>
      </c>
      <c r="D1884" t="s">
        <v>106</v>
      </c>
      <c r="E1884" s="73" t="s">
        <v>162</v>
      </c>
      <c r="F1884" t="s">
        <v>39</v>
      </c>
      <c r="G1884" t="s">
        <v>39</v>
      </c>
      <c r="H1884" t="s">
        <v>106</v>
      </c>
      <c r="I1884" cm="1">
        <f t="array" ref="I1884">_xlfn.XLOOKUP(1,('Clean Data'!$A$1:$A$1893='Core data'!A1884)*('Clean Data'!$D$1:$D$1893='Core data'!D1884),'Clean Data'!$E$1:$E$1893,,0)</f>
        <v>0</v>
      </c>
    </row>
    <row r="1885" spans="1:9" hidden="1">
      <c r="A1885">
        <v>7</v>
      </c>
      <c r="B1885" t="s">
        <v>171</v>
      </c>
      <c r="C1885" t="s">
        <v>39</v>
      </c>
      <c r="D1885" t="s">
        <v>106</v>
      </c>
      <c r="E1885" s="69" t="s">
        <v>163</v>
      </c>
      <c r="F1885" s="71" t="s">
        <v>39</v>
      </c>
      <c r="G1885" t="s">
        <v>249</v>
      </c>
      <c r="H1885" t="s">
        <v>348</v>
      </c>
      <c r="I1885" cm="1">
        <f t="array" ref="I1885">_xlfn.XLOOKUP(1,('Clean Data'!$A$1:$A$1893='Core data'!A1885)*('Clean Data'!$D$1:$D$1893='Core data'!D1885),'Clean Data'!$E$1:$E$1893,,0)</f>
        <v>0</v>
      </c>
    </row>
    <row r="1886" spans="1:9" hidden="1">
      <c r="A1886">
        <v>8</v>
      </c>
      <c r="B1886" t="s">
        <v>172</v>
      </c>
      <c r="C1886" t="s">
        <v>39</v>
      </c>
      <c r="D1886" t="s">
        <v>106</v>
      </c>
      <c r="E1886" s="68" t="s">
        <v>164</v>
      </c>
      <c r="F1886" s="70" t="s">
        <v>39</v>
      </c>
      <c r="G1886" t="s">
        <v>250</v>
      </c>
      <c r="H1886" t="s">
        <v>349</v>
      </c>
      <c r="I1886" cm="1">
        <f t="array" ref="I1886">_xlfn.XLOOKUP(1,('Clean Data'!$A$1:$A$1893='Core data'!A1886)*('Clean Data'!$D$1:$D$1893='Core data'!D1886),'Clean Data'!$E$1:$E$1893,,0)</f>
        <v>1</v>
      </c>
    </row>
    <row r="1887" spans="1:9" hidden="1">
      <c r="A1887">
        <v>8</v>
      </c>
      <c r="B1887" t="s">
        <v>172</v>
      </c>
      <c r="C1887" t="s">
        <v>39</v>
      </c>
      <c r="D1887" t="s">
        <v>106</v>
      </c>
      <c r="E1887" s="73" t="s">
        <v>162</v>
      </c>
      <c r="F1887" t="s">
        <v>39</v>
      </c>
      <c r="G1887" t="s">
        <v>39</v>
      </c>
      <c r="H1887" t="s">
        <v>106</v>
      </c>
      <c r="I1887" cm="1">
        <f t="array" ref="I1887">_xlfn.XLOOKUP(1,('Clean Data'!$A$1:$A$1893='Core data'!A1887)*('Clean Data'!$D$1:$D$1893='Core data'!D1887),'Clean Data'!$E$1:$E$1893,,0)</f>
        <v>1</v>
      </c>
    </row>
    <row r="1888" spans="1:9" hidden="1">
      <c r="A1888">
        <v>8</v>
      </c>
      <c r="B1888" t="s">
        <v>172</v>
      </c>
      <c r="C1888" t="s">
        <v>39</v>
      </c>
      <c r="D1888" t="s">
        <v>106</v>
      </c>
      <c r="E1888" s="69" t="s">
        <v>163</v>
      </c>
      <c r="F1888" s="71" t="s">
        <v>39</v>
      </c>
      <c r="G1888" t="s">
        <v>249</v>
      </c>
      <c r="H1888" t="s">
        <v>348</v>
      </c>
      <c r="I1888" cm="1">
        <f t="array" ref="I1888">_xlfn.XLOOKUP(1,('Clean Data'!$A$1:$A$1893='Core data'!A1888)*('Clean Data'!$D$1:$D$1893='Core data'!D1888),'Clean Data'!$E$1:$E$1893,,0)</f>
        <v>1</v>
      </c>
    </row>
    <row r="1889" spans="1:9" hidden="1">
      <c r="A1889">
        <v>9</v>
      </c>
      <c r="B1889" t="s">
        <v>173</v>
      </c>
      <c r="C1889" t="s">
        <v>39</v>
      </c>
      <c r="D1889" t="s">
        <v>106</v>
      </c>
      <c r="E1889" s="68" t="s">
        <v>164</v>
      </c>
      <c r="F1889" s="70" t="s">
        <v>39</v>
      </c>
      <c r="G1889" t="s">
        <v>250</v>
      </c>
      <c r="H1889" t="s">
        <v>349</v>
      </c>
      <c r="I1889" cm="1">
        <f t="array" ref="I1889">_xlfn.XLOOKUP(1,('Clean Data'!$A$1:$A$1893='Core data'!A1889)*('Clean Data'!$D$1:$D$1893='Core data'!D1889),'Clean Data'!$E$1:$E$1893,,0)</f>
        <v>1</v>
      </c>
    </row>
    <row r="1890" spans="1:9" hidden="1">
      <c r="A1890">
        <v>9</v>
      </c>
      <c r="B1890" t="s">
        <v>173</v>
      </c>
      <c r="C1890" t="s">
        <v>39</v>
      </c>
      <c r="D1890" t="s">
        <v>106</v>
      </c>
      <c r="E1890" s="73" t="s">
        <v>162</v>
      </c>
      <c r="F1890" t="s">
        <v>39</v>
      </c>
      <c r="G1890" t="s">
        <v>39</v>
      </c>
      <c r="H1890" t="s">
        <v>106</v>
      </c>
      <c r="I1890" cm="1">
        <f t="array" ref="I1890">_xlfn.XLOOKUP(1,('Clean Data'!$A$1:$A$1893='Core data'!A1890)*('Clean Data'!$D$1:$D$1893='Core data'!D1890),'Clean Data'!$E$1:$E$1893,,0)</f>
        <v>1</v>
      </c>
    </row>
    <row r="1891" spans="1:9" hidden="1">
      <c r="A1891">
        <v>9</v>
      </c>
      <c r="B1891" t="s">
        <v>173</v>
      </c>
      <c r="C1891" t="s">
        <v>39</v>
      </c>
      <c r="D1891" t="s">
        <v>106</v>
      </c>
      <c r="E1891" s="69" t="s">
        <v>163</v>
      </c>
      <c r="F1891" s="71" t="s">
        <v>39</v>
      </c>
      <c r="G1891" t="s">
        <v>249</v>
      </c>
      <c r="H1891" t="s">
        <v>348</v>
      </c>
      <c r="I1891" cm="1">
        <f t="array" ref="I1891">_xlfn.XLOOKUP(1,('Clean Data'!$A$1:$A$1893='Core data'!A1891)*('Clean Data'!$D$1:$D$1893='Core data'!D1891),'Clean Data'!$E$1:$E$1893,,0)</f>
        <v>1</v>
      </c>
    </row>
    <row r="1892" spans="1:9" hidden="1">
      <c r="A1892">
        <v>10</v>
      </c>
      <c r="B1892" t="s">
        <v>174</v>
      </c>
      <c r="C1892" t="s">
        <v>39</v>
      </c>
      <c r="D1892" t="s">
        <v>106</v>
      </c>
      <c r="E1892" s="68" t="s">
        <v>164</v>
      </c>
      <c r="F1892" s="70" t="s">
        <v>39</v>
      </c>
      <c r="G1892" t="s">
        <v>250</v>
      </c>
      <c r="H1892" t="s">
        <v>349</v>
      </c>
      <c r="I1892" cm="1">
        <f t="array" ref="I1892">_xlfn.XLOOKUP(1,('Clean Data'!$A$1:$A$1893='Core data'!A1892)*('Clean Data'!$D$1:$D$1893='Core data'!D1892),'Clean Data'!$E$1:$E$1893,,0)</f>
        <v>0</v>
      </c>
    </row>
    <row r="1893" spans="1:9" hidden="1">
      <c r="A1893">
        <v>10</v>
      </c>
      <c r="B1893" t="s">
        <v>174</v>
      </c>
      <c r="C1893" t="s">
        <v>39</v>
      </c>
      <c r="D1893" t="s">
        <v>106</v>
      </c>
      <c r="E1893" s="73" t="s">
        <v>162</v>
      </c>
      <c r="F1893" t="s">
        <v>39</v>
      </c>
      <c r="G1893" t="s">
        <v>39</v>
      </c>
      <c r="H1893" t="s">
        <v>106</v>
      </c>
      <c r="I1893" cm="1">
        <f t="array" ref="I1893">_xlfn.XLOOKUP(1,('Clean Data'!$A$1:$A$1893='Core data'!A1893)*('Clean Data'!$D$1:$D$1893='Core data'!D1893),'Clean Data'!$E$1:$E$1893,,0)</f>
        <v>0</v>
      </c>
    </row>
    <row r="1894" spans="1:9" hidden="1">
      <c r="A1894">
        <v>10</v>
      </c>
      <c r="B1894" t="s">
        <v>174</v>
      </c>
      <c r="C1894" t="s">
        <v>39</v>
      </c>
      <c r="D1894" t="s">
        <v>106</v>
      </c>
      <c r="E1894" s="69" t="s">
        <v>163</v>
      </c>
      <c r="F1894" s="71" t="s">
        <v>39</v>
      </c>
      <c r="G1894" t="s">
        <v>249</v>
      </c>
      <c r="H1894" t="s">
        <v>348</v>
      </c>
      <c r="I1894" cm="1">
        <f t="array" ref="I1894">_xlfn.XLOOKUP(1,('Clean Data'!$A$1:$A$1893='Core data'!A1894)*('Clean Data'!$D$1:$D$1893='Core data'!D1894),'Clean Data'!$E$1:$E$1893,,0)</f>
        <v>0</v>
      </c>
    </row>
    <row r="1895" spans="1:9" hidden="1">
      <c r="A1895">
        <v>11</v>
      </c>
      <c r="B1895" t="s">
        <v>175</v>
      </c>
      <c r="C1895" t="s">
        <v>39</v>
      </c>
      <c r="D1895" t="s">
        <v>106</v>
      </c>
      <c r="E1895" s="68" t="s">
        <v>164</v>
      </c>
      <c r="F1895" s="70" t="s">
        <v>39</v>
      </c>
      <c r="G1895" t="s">
        <v>250</v>
      </c>
      <c r="H1895" t="s">
        <v>349</v>
      </c>
      <c r="I1895" cm="1">
        <f t="array" ref="I1895">_xlfn.XLOOKUP(1,('Clean Data'!$A$1:$A$1893='Core data'!A1895)*('Clean Data'!$D$1:$D$1893='Core data'!D1895),'Clean Data'!$E$1:$E$1893,,0)</f>
        <v>1</v>
      </c>
    </row>
    <row r="1896" spans="1:9" hidden="1">
      <c r="A1896">
        <v>11</v>
      </c>
      <c r="B1896" t="s">
        <v>175</v>
      </c>
      <c r="C1896" t="s">
        <v>39</v>
      </c>
      <c r="D1896" t="s">
        <v>106</v>
      </c>
      <c r="E1896" s="73" t="s">
        <v>162</v>
      </c>
      <c r="F1896" t="s">
        <v>39</v>
      </c>
      <c r="G1896" t="s">
        <v>39</v>
      </c>
      <c r="H1896" t="s">
        <v>106</v>
      </c>
      <c r="I1896" cm="1">
        <f t="array" ref="I1896">_xlfn.XLOOKUP(1,('Clean Data'!$A$1:$A$1893='Core data'!A1896)*('Clean Data'!$D$1:$D$1893='Core data'!D1896),'Clean Data'!$E$1:$E$1893,,0)</f>
        <v>1</v>
      </c>
    </row>
    <row r="1897" spans="1:9" hidden="1">
      <c r="A1897">
        <v>11</v>
      </c>
      <c r="B1897" t="s">
        <v>175</v>
      </c>
      <c r="C1897" t="s">
        <v>39</v>
      </c>
      <c r="D1897" t="s">
        <v>106</v>
      </c>
      <c r="E1897" s="69" t="s">
        <v>163</v>
      </c>
      <c r="F1897" s="71" t="s">
        <v>39</v>
      </c>
      <c r="G1897" t="s">
        <v>249</v>
      </c>
      <c r="H1897" t="s">
        <v>348</v>
      </c>
      <c r="I1897" cm="1">
        <f t="array" ref="I1897">_xlfn.XLOOKUP(1,('Clean Data'!$A$1:$A$1893='Core data'!A1897)*('Clean Data'!$D$1:$D$1893='Core data'!D1897),'Clean Data'!$E$1:$E$1893,,0)</f>
        <v>1</v>
      </c>
    </row>
    <row r="1898" spans="1:9" hidden="1">
      <c r="A1898">
        <v>12</v>
      </c>
      <c r="B1898" t="s">
        <v>176</v>
      </c>
      <c r="C1898" t="s">
        <v>39</v>
      </c>
      <c r="D1898" t="s">
        <v>106</v>
      </c>
      <c r="E1898" s="68" t="s">
        <v>164</v>
      </c>
      <c r="F1898" s="70" t="s">
        <v>39</v>
      </c>
      <c r="G1898" t="s">
        <v>250</v>
      </c>
      <c r="H1898" t="s">
        <v>349</v>
      </c>
      <c r="I1898" cm="1">
        <f t="array" ref="I1898">_xlfn.XLOOKUP(1,('Clean Data'!$A$1:$A$1893='Core data'!A1898)*('Clean Data'!$D$1:$D$1893='Core data'!D1898),'Clean Data'!$E$1:$E$1893,,0)</f>
        <v>0</v>
      </c>
    </row>
    <row r="1899" spans="1:9" hidden="1">
      <c r="A1899">
        <v>12</v>
      </c>
      <c r="B1899" t="s">
        <v>176</v>
      </c>
      <c r="C1899" t="s">
        <v>39</v>
      </c>
      <c r="D1899" t="s">
        <v>106</v>
      </c>
      <c r="E1899" s="73" t="s">
        <v>162</v>
      </c>
      <c r="F1899" t="s">
        <v>39</v>
      </c>
      <c r="G1899" t="s">
        <v>39</v>
      </c>
      <c r="H1899" t="s">
        <v>106</v>
      </c>
      <c r="I1899" cm="1">
        <f t="array" ref="I1899">_xlfn.XLOOKUP(1,('Clean Data'!$A$1:$A$1893='Core data'!A1899)*('Clean Data'!$D$1:$D$1893='Core data'!D1899),'Clean Data'!$E$1:$E$1893,,0)</f>
        <v>0</v>
      </c>
    </row>
    <row r="1900" spans="1:9" hidden="1">
      <c r="A1900">
        <v>12</v>
      </c>
      <c r="B1900" t="s">
        <v>176</v>
      </c>
      <c r="C1900" t="s">
        <v>39</v>
      </c>
      <c r="D1900" t="s">
        <v>106</v>
      </c>
      <c r="E1900" s="69" t="s">
        <v>163</v>
      </c>
      <c r="F1900" s="71" t="s">
        <v>39</v>
      </c>
      <c r="G1900" t="s">
        <v>249</v>
      </c>
      <c r="H1900" t="s">
        <v>348</v>
      </c>
      <c r="I1900" cm="1">
        <f t="array" ref="I1900">_xlfn.XLOOKUP(1,('Clean Data'!$A$1:$A$1893='Core data'!A1900)*('Clean Data'!$D$1:$D$1893='Core data'!D1900),'Clean Data'!$E$1:$E$1893,,0)</f>
        <v>0</v>
      </c>
    </row>
    <row r="1901" spans="1:9" hidden="1">
      <c r="A1901">
        <v>13</v>
      </c>
      <c r="B1901" t="s">
        <v>177</v>
      </c>
      <c r="C1901" t="s">
        <v>39</v>
      </c>
      <c r="D1901" t="s">
        <v>106</v>
      </c>
      <c r="E1901" s="68" t="s">
        <v>164</v>
      </c>
      <c r="F1901" s="70" t="s">
        <v>39</v>
      </c>
      <c r="G1901" t="s">
        <v>250</v>
      </c>
      <c r="H1901" t="s">
        <v>349</v>
      </c>
      <c r="I1901" cm="1">
        <f t="array" ref="I1901">_xlfn.XLOOKUP(1,('Clean Data'!$A$1:$A$1893='Core data'!A1901)*('Clean Data'!$D$1:$D$1893='Core data'!D1901),'Clean Data'!$E$1:$E$1893,,0)</f>
        <v>1</v>
      </c>
    </row>
    <row r="1902" spans="1:9" hidden="1">
      <c r="A1902">
        <v>13</v>
      </c>
      <c r="B1902" t="s">
        <v>177</v>
      </c>
      <c r="C1902" t="s">
        <v>39</v>
      </c>
      <c r="D1902" t="s">
        <v>106</v>
      </c>
      <c r="E1902" s="73" t="s">
        <v>162</v>
      </c>
      <c r="F1902" t="s">
        <v>39</v>
      </c>
      <c r="G1902" t="s">
        <v>39</v>
      </c>
      <c r="H1902" t="s">
        <v>106</v>
      </c>
      <c r="I1902" cm="1">
        <f t="array" ref="I1902">_xlfn.XLOOKUP(1,('Clean Data'!$A$1:$A$1893='Core data'!A1902)*('Clean Data'!$D$1:$D$1893='Core data'!D1902),'Clean Data'!$E$1:$E$1893,,0)</f>
        <v>1</v>
      </c>
    </row>
    <row r="1903" spans="1:9" hidden="1">
      <c r="A1903">
        <v>13</v>
      </c>
      <c r="B1903" t="s">
        <v>177</v>
      </c>
      <c r="C1903" t="s">
        <v>39</v>
      </c>
      <c r="D1903" t="s">
        <v>106</v>
      </c>
      <c r="E1903" s="69" t="s">
        <v>163</v>
      </c>
      <c r="F1903" s="71" t="s">
        <v>39</v>
      </c>
      <c r="G1903" t="s">
        <v>249</v>
      </c>
      <c r="H1903" t="s">
        <v>348</v>
      </c>
      <c r="I1903" cm="1">
        <f t="array" ref="I1903">_xlfn.XLOOKUP(1,('Clean Data'!$A$1:$A$1893='Core data'!A1903)*('Clean Data'!$D$1:$D$1893='Core data'!D1903),'Clean Data'!$E$1:$E$1893,,0)</f>
        <v>1</v>
      </c>
    </row>
    <row r="1904" spans="1:9" hidden="1">
      <c r="A1904">
        <v>14</v>
      </c>
      <c r="B1904" t="s">
        <v>178</v>
      </c>
      <c r="C1904" t="s">
        <v>39</v>
      </c>
      <c r="D1904" t="s">
        <v>106</v>
      </c>
      <c r="E1904" s="68" t="s">
        <v>164</v>
      </c>
      <c r="F1904" s="70" t="s">
        <v>39</v>
      </c>
      <c r="G1904" t="s">
        <v>250</v>
      </c>
      <c r="H1904" t="s">
        <v>349</v>
      </c>
      <c r="I1904" cm="1">
        <f t="array" ref="I1904">_xlfn.XLOOKUP(1,('Clean Data'!$A$1:$A$1893='Core data'!A1904)*('Clean Data'!$D$1:$D$1893='Core data'!D1904),'Clean Data'!$E$1:$E$1893,,0)</f>
        <v>0</v>
      </c>
    </row>
    <row r="1905" spans="1:9" hidden="1">
      <c r="A1905">
        <v>14</v>
      </c>
      <c r="B1905" t="s">
        <v>178</v>
      </c>
      <c r="C1905" t="s">
        <v>39</v>
      </c>
      <c r="D1905" t="s">
        <v>106</v>
      </c>
      <c r="E1905" s="73" t="s">
        <v>162</v>
      </c>
      <c r="F1905" t="s">
        <v>39</v>
      </c>
      <c r="G1905" t="s">
        <v>39</v>
      </c>
      <c r="H1905" t="s">
        <v>106</v>
      </c>
      <c r="I1905" cm="1">
        <f t="array" ref="I1905">_xlfn.XLOOKUP(1,('Clean Data'!$A$1:$A$1893='Core data'!A1905)*('Clean Data'!$D$1:$D$1893='Core data'!D1905),'Clean Data'!$E$1:$E$1893,,0)</f>
        <v>0</v>
      </c>
    </row>
    <row r="1906" spans="1:9" hidden="1">
      <c r="A1906">
        <v>14</v>
      </c>
      <c r="B1906" t="s">
        <v>178</v>
      </c>
      <c r="C1906" t="s">
        <v>39</v>
      </c>
      <c r="D1906" t="s">
        <v>106</v>
      </c>
      <c r="E1906" s="69" t="s">
        <v>163</v>
      </c>
      <c r="F1906" s="71" t="s">
        <v>39</v>
      </c>
      <c r="G1906" t="s">
        <v>249</v>
      </c>
      <c r="H1906" t="s">
        <v>348</v>
      </c>
      <c r="I1906" cm="1">
        <f t="array" ref="I1906">_xlfn.XLOOKUP(1,('Clean Data'!$A$1:$A$1893='Core data'!A1906)*('Clean Data'!$D$1:$D$1893='Core data'!D1906),'Clean Data'!$E$1:$E$1893,,0)</f>
        <v>0</v>
      </c>
    </row>
    <row r="1907" spans="1:9" hidden="1">
      <c r="A1907">
        <v>15</v>
      </c>
      <c r="B1907" t="s">
        <v>179</v>
      </c>
      <c r="C1907" t="s">
        <v>39</v>
      </c>
      <c r="D1907" t="s">
        <v>106</v>
      </c>
      <c r="E1907" s="68" t="s">
        <v>164</v>
      </c>
      <c r="F1907" s="70" t="s">
        <v>39</v>
      </c>
      <c r="G1907" t="s">
        <v>250</v>
      </c>
      <c r="H1907" t="s">
        <v>349</v>
      </c>
      <c r="I1907" cm="1">
        <f t="array" ref="I1907">_xlfn.XLOOKUP(1,('Clean Data'!$A$1:$A$1893='Core data'!A1907)*('Clean Data'!$D$1:$D$1893='Core data'!D1907),'Clean Data'!$E$1:$E$1893,,0)</f>
        <v>1</v>
      </c>
    </row>
    <row r="1908" spans="1:9" hidden="1">
      <c r="A1908">
        <v>15</v>
      </c>
      <c r="B1908" t="s">
        <v>179</v>
      </c>
      <c r="C1908" t="s">
        <v>39</v>
      </c>
      <c r="D1908" t="s">
        <v>106</v>
      </c>
      <c r="E1908" s="73" t="s">
        <v>162</v>
      </c>
      <c r="F1908" t="s">
        <v>39</v>
      </c>
      <c r="G1908" t="s">
        <v>39</v>
      </c>
      <c r="H1908" t="s">
        <v>106</v>
      </c>
      <c r="I1908" cm="1">
        <f t="array" ref="I1908">_xlfn.XLOOKUP(1,('Clean Data'!$A$1:$A$1893='Core data'!A1908)*('Clean Data'!$D$1:$D$1893='Core data'!D1908),'Clean Data'!$E$1:$E$1893,,0)</f>
        <v>1</v>
      </c>
    </row>
    <row r="1909" spans="1:9" hidden="1">
      <c r="A1909">
        <v>15</v>
      </c>
      <c r="B1909" t="s">
        <v>179</v>
      </c>
      <c r="C1909" t="s">
        <v>39</v>
      </c>
      <c r="D1909" t="s">
        <v>106</v>
      </c>
      <c r="E1909" s="69" t="s">
        <v>163</v>
      </c>
      <c r="F1909" s="71" t="s">
        <v>39</v>
      </c>
      <c r="G1909" t="s">
        <v>249</v>
      </c>
      <c r="H1909" t="s">
        <v>348</v>
      </c>
      <c r="I1909" cm="1">
        <f t="array" ref="I1909">_xlfn.XLOOKUP(1,('Clean Data'!$A$1:$A$1893='Core data'!A1909)*('Clean Data'!$D$1:$D$1893='Core data'!D1909),'Clean Data'!$E$1:$E$1893,,0)</f>
        <v>1</v>
      </c>
    </row>
    <row r="1910" spans="1:9" hidden="1">
      <c r="A1910">
        <v>16</v>
      </c>
      <c r="B1910" t="s">
        <v>180</v>
      </c>
      <c r="C1910" t="s">
        <v>39</v>
      </c>
      <c r="D1910" t="s">
        <v>106</v>
      </c>
      <c r="E1910" s="68" t="s">
        <v>164</v>
      </c>
      <c r="F1910" s="70" t="s">
        <v>39</v>
      </c>
      <c r="G1910" t="s">
        <v>250</v>
      </c>
      <c r="H1910" t="s">
        <v>349</v>
      </c>
      <c r="I1910" cm="1">
        <f t="array" ref="I1910">_xlfn.XLOOKUP(1,('Clean Data'!$A$1:$A$1893='Core data'!A1910)*('Clean Data'!$D$1:$D$1893='Core data'!D1910),'Clean Data'!$E$1:$E$1893,,0)</f>
        <v>1</v>
      </c>
    </row>
    <row r="1911" spans="1:9" hidden="1">
      <c r="A1911">
        <v>16</v>
      </c>
      <c r="B1911" t="s">
        <v>180</v>
      </c>
      <c r="C1911" t="s">
        <v>39</v>
      </c>
      <c r="D1911" t="s">
        <v>106</v>
      </c>
      <c r="E1911" s="73" t="s">
        <v>162</v>
      </c>
      <c r="F1911" t="s">
        <v>39</v>
      </c>
      <c r="G1911" t="s">
        <v>39</v>
      </c>
      <c r="H1911" t="s">
        <v>106</v>
      </c>
      <c r="I1911" cm="1">
        <f t="array" ref="I1911">_xlfn.XLOOKUP(1,('Clean Data'!$A$1:$A$1893='Core data'!A1911)*('Clean Data'!$D$1:$D$1893='Core data'!D1911),'Clean Data'!$E$1:$E$1893,,0)</f>
        <v>1</v>
      </c>
    </row>
    <row r="1912" spans="1:9" hidden="1">
      <c r="A1912">
        <v>16</v>
      </c>
      <c r="B1912" t="s">
        <v>180</v>
      </c>
      <c r="C1912" t="s">
        <v>39</v>
      </c>
      <c r="D1912" t="s">
        <v>106</v>
      </c>
      <c r="E1912" s="69" t="s">
        <v>163</v>
      </c>
      <c r="F1912" s="71" t="s">
        <v>39</v>
      </c>
      <c r="G1912" t="s">
        <v>249</v>
      </c>
      <c r="H1912" t="s">
        <v>348</v>
      </c>
      <c r="I1912" cm="1">
        <f t="array" ref="I1912">_xlfn.XLOOKUP(1,('Clean Data'!$A$1:$A$1893='Core data'!A1912)*('Clean Data'!$D$1:$D$1893='Core data'!D1912),'Clean Data'!$E$1:$E$1893,,0)</f>
        <v>1</v>
      </c>
    </row>
    <row r="1913" spans="1:9" hidden="1">
      <c r="A1913">
        <v>1</v>
      </c>
      <c r="B1913" t="s">
        <v>166</v>
      </c>
      <c r="C1913" t="s">
        <v>450</v>
      </c>
      <c r="D1913" t="s">
        <v>108</v>
      </c>
      <c r="E1913" s="73" t="s">
        <v>162</v>
      </c>
      <c r="F1913" t="s">
        <v>450</v>
      </c>
      <c r="G1913" t="s">
        <v>113</v>
      </c>
      <c r="H1913" t="s">
        <v>108</v>
      </c>
      <c r="I1913" cm="1">
        <f t="array" ref="I1913">_xlfn.XLOOKUP(1,('Clean Data'!$A$1:$A$1893='Core data'!A1913)*('Clean Data'!$D$1:$D$1893='Core data'!D1913),'Clean Data'!$E$1:$E$1893,,0)</f>
        <v>1</v>
      </c>
    </row>
    <row r="1914" spans="1:9" hidden="1">
      <c r="A1914">
        <v>1</v>
      </c>
      <c r="B1914" t="s">
        <v>166</v>
      </c>
      <c r="C1914" t="s">
        <v>450</v>
      </c>
      <c r="D1914" t="s">
        <v>108</v>
      </c>
      <c r="E1914" s="69" t="s">
        <v>163</v>
      </c>
      <c r="F1914" s="71" t="s">
        <v>450</v>
      </c>
      <c r="G1914" t="s">
        <v>358</v>
      </c>
      <c r="H1914" t="s">
        <v>352</v>
      </c>
      <c r="I1914" cm="1">
        <f t="array" ref="I1914">_xlfn.XLOOKUP(1,('Clean Data'!$A$1:$A$1893='Core data'!A1914)*('Clean Data'!$D$1:$D$1893='Core data'!D1914),'Clean Data'!$E$1:$E$1893,,0)</f>
        <v>1</v>
      </c>
    </row>
    <row r="1915" spans="1:9" hidden="1">
      <c r="A1915">
        <v>1</v>
      </c>
      <c r="B1915" t="s">
        <v>166</v>
      </c>
      <c r="C1915" t="s">
        <v>450</v>
      </c>
      <c r="D1915" t="s">
        <v>108</v>
      </c>
      <c r="E1915" s="68" t="s">
        <v>164</v>
      </c>
      <c r="F1915" s="70" t="s">
        <v>450</v>
      </c>
      <c r="G1915" t="s">
        <v>359</v>
      </c>
      <c r="H1915" t="s">
        <v>353</v>
      </c>
      <c r="I1915" cm="1">
        <f t="array" ref="I1915">_xlfn.XLOOKUP(1,('Clean Data'!$A$1:$A$1893='Core data'!A1915)*('Clean Data'!$D$1:$D$1893='Core data'!D1915),'Clean Data'!$E$1:$E$1893,,0)</f>
        <v>1</v>
      </c>
    </row>
    <row r="1916" spans="1:9" hidden="1">
      <c r="A1916">
        <v>2</v>
      </c>
      <c r="B1916" t="s">
        <v>167</v>
      </c>
      <c r="C1916" t="s">
        <v>450</v>
      </c>
      <c r="D1916" t="s">
        <v>108</v>
      </c>
      <c r="E1916" s="73" t="s">
        <v>162</v>
      </c>
      <c r="F1916" t="s">
        <v>450</v>
      </c>
      <c r="G1916" t="s">
        <v>113</v>
      </c>
      <c r="H1916" t="s">
        <v>108</v>
      </c>
      <c r="I1916" cm="1">
        <f t="array" ref="I1916">_xlfn.XLOOKUP(1,('Clean Data'!$A$1:$A$1893='Core data'!A1916)*('Clean Data'!$D$1:$D$1893='Core data'!D1916),'Clean Data'!$E$1:$E$1893,,0)</f>
        <v>0</v>
      </c>
    </row>
    <row r="1917" spans="1:9" hidden="1">
      <c r="A1917">
        <v>2</v>
      </c>
      <c r="B1917" t="s">
        <v>167</v>
      </c>
      <c r="C1917" t="s">
        <v>450</v>
      </c>
      <c r="D1917" t="s">
        <v>108</v>
      </c>
      <c r="E1917" s="69" t="s">
        <v>163</v>
      </c>
      <c r="F1917" s="71" t="s">
        <v>450</v>
      </c>
      <c r="G1917" t="s">
        <v>358</v>
      </c>
      <c r="H1917" t="s">
        <v>352</v>
      </c>
      <c r="I1917" cm="1">
        <f t="array" ref="I1917">_xlfn.XLOOKUP(1,('Clean Data'!$A$1:$A$1893='Core data'!A1917)*('Clean Data'!$D$1:$D$1893='Core data'!D1917),'Clean Data'!$E$1:$E$1893,,0)</f>
        <v>0</v>
      </c>
    </row>
    <row r="1918" spans="1:9" hidden="1">
      <c r="A1918">
        <v>2</v>
      </c>
      <c r="B1918" t="s">
        <v>167</v>
      </c>
      <c r="C1918" t="s">
        <v>450</v>
      </c>
      <c r="D1918" t="s">
        <v>108</v>
      </c>
      <c r="E1918" s="68" t="s">
        <v>164</v>
      </c>
      <c r="F1918" s="70" t="s">
        <v>450</v>
      </c>
      <c r="G1918" t="s">
        <v>359</v>
      </c>
      <c r="H1918" t="s">
        <v>353</v>
      </c>
      <c r="I1918" cm="1">
        <f t="array" ref="I1918">_xlfn.XLOOKUP(1,('Clean Data'!$A$1:$A$1893='Core data'!A1918)*('Clean Data'!$D$1:$D$1893='Core data'!D1918),'Clean Data'!$E$1:$E$1893,,0)</f>
        <v>0</v>
      </c>
    </row>
    <row r="1919" spans="1:9" hidden="1">
      <c r="A1919">
        <v>4</v>
      </c>
      <c r="B1919" t="s">
        <v>444</v>
      </c>
      <c r="C1919" t="s">
        <v>450</v>
      </c>
      <c r="D1919" t="s">
        <v>108</v>
      </c>
      <c r="E1919" s="73" t="s">
        <v>162</v>
      </c>
      <c r="F1919" t="s">
        <v>450</v>
      </c>
      <c r="G1919" t="s">
        <v>113</v>
      </c>
      <c r="H1919" t="s">
        <v>108</v>
      </c>
      <c r="I1919" cm="1">
        <f t="array" ref="I1919">_xlfn.XLOOKUP(1,('Clean Data'!$A$1:$A$1893='Core data'!A1919)*('Clean Data'!$D$1:$D$1893='Core data'!D1919),'Clean Data'!$E$1:$E$1893,,0)</f>
        <v>1</v>
      </c>
    </row>
    <row r="1920" spans="1:9" hidden="1">
      <c r="A1920">
        <v>4</v>
      </c>
      <c r="B1920" t="s">
        <v>444</v>
      </c>
      <c r="C1920" t="s">
        <v>450</v>
      </c>
      <c r="D1920" t="s">
        <v>108</v>
      </c>
      <c r="E1920" s="69" t="s">
        <v>163</v>
      </c>
      <c r="F1920" s="71" t="s">
        <v>450</v>
      </c>
      <c r="G1920" t="s">
        <v>358</v>
      </c>
      <c r="H1920" t="s">
        <v>352</v>
      </c>
      <c r="I1920" cm="1">
        <f t="array" ref="I1920">_xlfn.XLOOKUP(1,('Clean Data'!$A$1:$A$1893='Core data'!A1920)*('Clean Data'!$D$1:$D$1893='Core data'!D1920),'Clean Data'!$E$1:$E$1893,,0)</f>
        <v>1</v>
      </c>
    </row>
    <row r="1921" spans="1:9" hidden="1">
      <c r="A1921">
        <v>4</v>
      </c>
      <c r="B1921" t="s">
        <v>444</v>
      </c>
      <c r="C1921" t="s">
        <v>450</v>
      </c>
      <c r="D1921" t="s">
        <v>108</v>
      </c>
      <c r="E1921" s="68" t="s">
        <v>164</v>
      </c>
      <c r="F1921" s="70" t="s">
        <v>450</v>
      </c>
      <c r="G1921" t="s">
        <v>359</v>
      </c>
      <c r="H1921" t="s">
        <v>353</v>
      </c>
      <c r="I1921" cm="1">
        <f t="array" ref="I1921">_xlfn.XLOOKUP(1,('Clean Data'!$A$1:$A$1893='Core data'!A1921)*('Clean Data'!$D$1:$D$1893='Core data'!D1921),'Clean Data'!$E$1:$E$1893,,0)</f>
        <v>1</v>
      </c>
    </row>
    <row r="1922" spans="1:9" hidden="1">
      <c r="A1922">
        <v>5</v>
      </c>
      <c r="B1922" t="s">
        <v>169</v>
      </c>
      <c r="C1922" t="s">
        <v>450</v>
      </c>
      <c r="D1922" t="s">
        <v>108</v>
      </c>
      <c r="E1922" s="73" t="s">
        <v>162</v>
      </c>
      <c r="F1922" t="s">
        <v>450</v>
      </c>
      <c r="G1922" t="s">
        <v>113</v>
      </c>
      <c r="H1922" t="s">
        <v>108</v>
      </c>
      <c r="I1922" cm="1">
        <f t="array" ref="I1922">_xlfn.XLOOKUP(1,('Clean Data'!$A$1:$A$1893='Core data'!A1922)*('Clean Data'!$D$1:$D$1893='Core data'!D1922),'Clean Data'!$E$1:$E$1893,,0)</f>
        <v>1</v>
      </c>
    </row>
    <row r="1923" spans="1:9" hidden="1">
      <c r="A1923">
        <v>5</v>
      </c>
      <c r="B1923" t="s">
        <v>169</v>
      </c>
      <c r="C1923" t="s">
        <v>450</v>
      </c>
      <c r="D1923" t="s">
        <v>108</v>
      </c>
      <c r="E1923" s="69" t="s">
        <v>163</v>
      </c>
      <c r="F1923" s="71" t="s">
        <v>450</v>
      </c>
      <c r="G1923" t="s">
        <v>358</v>
      </c>
      <c r="H1923" t="s">
        <v>352</v>
      </c>
      <c r="I1923" cm="1">
        <f t="array" ref="I1923">_xlfn.XLOOKUP(1,('Clean Data'!$A$1:$A$1893='Core data'!A1923)*('Clean Data'!$D$1:$D$1893='Core data'!D1923),'Clean Data'!$E$1:$E$1893,,0)</f>
        <v>1</v>
      </c>
    </row>
    <row r="1924" spans="1:9" hidden="1">
      <c r="A1924">
        <v>5</v>
      </c>
      <c r="B1924" t="s">
        <v>169</v>
      </c>
      <c r="C1924" t="s">
        <v>450</v>
      </c>
      <c r="D1924" t="s">
        <v>108</v>
      </c>
      <c r="E1924" s="68" t="s">
        <v>164</v>
      </c>
      <c r="F1924" s="70" t="s">
        <v>450</v>
      </c>
      <c r="G1924" t="s">
        <v>359</v>
      </c>
      <c r="H1924" t="s">
        <v>353</v>
      </c>
      <c r="I1924" cm="1">
        <f t="array" ref="I1924">_xlfn.XLOOKUP(1,('Clean Data'!$A$1:$A$1893='Core data'!A1924)*('Clean Data'!$D$1:$D$1893='Core data'!D1924),'Clean Data'!$E$1:$E$1893,,0)</f>
        <v>1</v>
      </c>
    </row>
    <row r="1925" spans="1:9" hidden="1">
      <c r="A1925">
        <v>6</v>
      </c>
      <c r="B1925" t="s">
        <v>170</v>
      </c>
      <c r="C1925" t="s">
        <v>450</v>
      </c>
      <c r="D1925" t="s">
        <v>108</v>
      </c>
      <c r="E1925" s="73" t="s">
        <v>162</v>
      </c>
      <c r="F1925" t="s">
        <v>450</v>
      </c>
      <c r="G1925" t="s">
        <v>113</v>
      </c>
      <c r="H1925" t="s">
        <v>108</v>
      </c>
      <c r="I1925" cm="1">
        <f t="array" ref="I1925">_xlfn.XLOOKUP(1,('Clean Data'!$A$1:$A$1893='Core data'!A1925)*('Clean Data'!$D$1:$D$1893='Core data'!D1925),'Clean Data'!$E$1:$E$1893,,0)</f>
        <v>1</v>
      </c>
    </row>
    <row r="1926" spans="1:9" hidden="1">
      <c r="A1926">
        <v>6</v>
      </c>
      <c r="B1926" t="s">
        <v>170</v>
      </c>
      <c r="C1926" t="s">
        <v>450</v>
      </c>
      <c r="D1926" t="s">
        <v>108</v>
      </c>
      <c r="E1926" s="69" t="s">
        <v>163</v>
      </c>
      <c r="F1926" s="71" t="s">
        <v>450</v>
      </c>
      <c r="G1926" t="s">
        <v>358</v>
      </c>
      <c r="H1926" t="s">
        <v>352</v>
      </c>
      <c r="I1926" cm="1">
        <f t="array" ref="I1926">_xlfn.XLOOKUP(1,('Clean Data'!$A$1:$A$1893='Core data'!A1926)*('Clean Data'!$D$1:$D$1893='Core data'!D1926),'Clean Data'!$E$1:$E$1893,,0)</f>
        <v>1</v>
      </c>
    </row>
    <row r="1927" spans="1:9" hidden="1">
      <c r="A1927">
        <v>6</v>
      </c>
      <c r="B1927" t="s">
        <v>170</v>
      </c>
      <c r="C1927" t="s">
        <v>450</v>
      </c>
      <c r="D1927" t="s">
        <v>108</v>
      </c>
      <c r="E1927" s="68" t="s">
        <v>164</v>
      </c>
      <c r="F1927" s="70" t="s">
        <v>450</v>
      </c>
      <c r="G1927" t="s">
        <v>359</v>
      </c>
      <c r="H1927" t="s">
        <v>353</v>
      </c>
      <c r="I1927" cm="1">
        <f t="array" ref="I1927">_xlfn.XLOOKUP(1,('Clean Data'!$A$1:$A$1893='Core data'!A1927)*('Clean Data'!$D$1:$D$1893='Core data'!D1927),'Clean Data'!$E$1:$E$1893,,0)</f>
        <v>1</v>
      </c>
    </row>
    <row r="1928" spans="1:9" hidden="1">
      <c r="A1928">
        <v>7</v>
      </c>
      <c r="B1928" t="s">
        <v>171</v>
      </c>
      <c r="C1928" t="s">
        <v>450</v>
      </c>
      <c r="D1928" t="s">
        <v>108</v>
      </c>
      <c r="E1928" s="73" t="s">
        <v>162</v>
      </c>
      <c r="F1928" t="s">
        <v>450</v>
      </c>
      <c r="G1928" t="s">
        <v>113</v>
      </c>
      <c r="H1928" t="s">
        <v>108</v>
      </c>
      <c r="I1928" cm="1">
        <f t="array" ref="I1928">_xlfn.XLOOKUP(1,('Clean Data'!$A$1:$A$1893='Core data'!A1928)*('Clean Data'!$D$1:$D$1893='Core data'!D1928),'Clean Data'!$E$1:$E$1893,,0)</f>
        <v>0</v>
      </c>
    </row>
    <row r="1929" spans="1:9" hidden="1">
      <c r="A1929">
        <v>7</v>
      </c>
      <c r="B1929" t="s">
        <v>171</v>
      </c>
      <c r="C1929" t="s">
        <v>450</v>
      </c>
      <c r="D1929" t="s">
        <v>108</v>
      </c>
      <c r="E1929" s="69" t="s">
        <v>163</v>
      </c>
      <c r="F1929" s="71" t="s">
        <v>450</v>
      </c>
      <c r="G1929" t="s">
        <v>358</v>
      </c>
      <c r="H1929" t="s">
        <v>352</v>
      </c>
      <c r="I1929" cm="1">
        <f t="array" ref="I1929">_xlfn.XLOOKUP(1,('Clean Data'!$A$1:$A$1893='Core data'!A1929)*('Clean Data'!$D$1:$D$1893='Core data'!D1929),'Clean Data'!$E$1:$E$1893,,0)</f>
        <v>0</v>
      </c>
    </row>
    <row r="1930" spans="1:9" hidden="1">
      <c r="A1930">
        <v>7</v>
      </c>
      <c r="B1930" t="s">
        <v>171</v>
      </c>
      <c r="C1930" t="s">
        <v>450</v>
      </c>
      <c r="D1930" t="s">
        <v>108</v>
      </c>
      <c r="E1930" s="68" t="s">
        <v>164</v>
      </c>
      <c r="F1930" s="70" t="s">
        <v>450</v>
      </c>
      <c r="G1930" t="s">
        <v>359</v>
      </c>
      <c r="H1930" t="s">
        <v>353</v>
      </c>
      <c r="I1930" cm="1">
        <f t="array" ref="I1930">_xlfn.XLOOKUP(1,('Clean Data'!$A$1:$A$1893='Core data'!A1930)*('Clean Data'!$D$1:$D$1893='Core data'!D1930),'Clean Data'!$E$1:$E$1893,,0)</f>
        <v>0</v>
      </c>
    </row>
    <row r="1931" spans="1:9" hidden="1">
      <c r="A1931">
        <v>8</v>
      </c>
      <c r="B1931" t="s">
        <v>172</v>
      </c>
      <c r="C1931" t="s">
        <v>450</v>
      </c>
      <c r="D1931" t="s">
        <v>108</v>
      </c>
      <c r="E1931" s="73" t="s">
        <v>162</v>
      </c>
      <c r="F1931" t="s">
        <v>450</v>
      </c>
      <c r="G1931" t="s">
        <v>113</v>
      </c>
      <c r="H1931" t="s">
        <v>108</v>
      </c>
      <c r="I1931" cm="1">
        <f t="array" ref="I1931">_xlfn.XLOOKUP(1,('Clean Data'!$A$1:$A$1893='Core data'!A1931)*('Clean Data'!$D$1:$D$1893='Core data'!D1931),'Clean Data'!$E$1:$E$1893,,0)</f>
        <v>1</v>
      </c>
    </row>
    <row r="1932" spans="1:9" hidden="1">
      <c r="A1932">
        <v>8</v>
      </c>
      <c r="B1932" t="s">
        <v>172</v>
      </c>
      <c r="C1932" t="s">
        <v>450</v>
      </c>
      <c r="D1932" t="s">
        <v>108</v>
      </c>
      <c r="E1932" s="69" t="s">
        <v>163</v>
      </c>
      <c r="F1932" s="71" t="s">
        <v>450</v>
      </c>
      <c r="G1932" t="s">
        <v>358</v>
      </c>
      <c r="H1932" t="s">
        <v>352</v>
      </c>
      <c r="I1932" cm="1">
        <f t="array" ref="I1932">_xlfn.XLOOKUP(1,('Clean Data'!$A$1:$A$1893='Core data'!A1932)*('Clean Data'!$D$1:$D$1893='Core data'!D1932),'Clean Data'!$E$1:$E$1893,,0)</f>
        <v>1</v>
      </c>
    </row>
    <row r="1933" spans="1:9" hidden="1">
      <c r="A1933">
        <v>8</v>
      </c>
      <c r="B1933" t="s">
        <v>172</v>
      </c>
      <c r="C1933" t="s">
        <v>450</v>
      </c>
      <c r="D1933" t="s">
        <v>108</v>
      </c>
      <c r="E1933" s="68" t="s">
        <v>164</v>
      </c>
      <c r="F1933" s="70" t="s">
        <v>450</v>
      </c>
      <c r="G1933" t="s">
        <v>359</v>
      </c>
      <c r="H1933" t="s">
        <v>353</v>
      </c>
      <c r="I1933" cm="1">
        <f t="array" ref="I1933">_xlfn.XLOOKUP(1,('Clean Data'!$A$1:$A$1893='Core data'!A1933)*('Clean Data'!$D$1:$D$1893='Core data'!D1933),'Clean Data'!$E$1:$E$1893,,0)</f>
        <v>1</v>
      </c>
    </row>
    <row r="1934" spans="1:9" hidden="1">
      <c r="A1934">
        <v>9</v>
      </c>
      <c r="B1934" t="s">
        <v>173</v>
      </c>
      <c r="C1934" t="s">
        <v>450</v>
      </c>
      <c r="D1934" t="s">
        <v>108</v>
      </c>
      <c r="E1934" s="73" t="s">
        <v>162</v>
      </c>
      <c r="F1934" t="s">
        <v>450</v>
      </c>
      <c r="G1934" t="s">
        <v>113</v>
      </c>
      <c r="H1934" t="s">
        <v>108</v>
      </c>
      <c r="I1934" cm="1">
        <f t="array" ref="I1934">_xlfn.XLOOKUP(1,('Clean Data'!$A$1:$A$1893='Core data'!A1934)*('Clean Data'!$D$1:$D$1893='Core data'!D1934),'Clean Data'!$E$1:$E$1893,,0)</f>
        <v>1</v>
      </c>
    </row>
    <row r="1935" spans="1:9" hidden="1">
      <c r="A1935">
        <v>9</v>
      </c>
      <c r="B1935" t="s">
        <v>173</v>
      </c>
      <c r="C1935" t="s">
        <v>450</v>
      </c>
      <c r="D1935" t="s">
        <v>108</v>
      </c>
      <c r="E1935" s="69" t="s">
        <v>163</v>
      </c>
      <c r="F1935" s="71" t="s">
        <v>450</v>
      </c>
      <c r="G1935" t="s">
        <v>358</v>
      </c>
      <c r="H1935" t="s">
        <v>352</v>
      </c>
      <c r="I1935" cm="1">
        <f t="array" ref="I1935">_xlfn.XLOOKUP(1,('Clean Data'!$A$1:$A$1893='Core data'!A1935)*('Clean Data'!$D$1:$D$1893='Core data'!D1935),'Clean Data'!$E$1:$E$1893,,0)</f>
        <v>1</v>
      </c>
    </row>
    <row r="1936" spans="1:9" hidden="1">
      <c r="A1936">
        <v>9</v>
      </c>
      <c r="B1936" t="s">
        <v>173</v>
      </c>
      <c r="C1936" t="s">
        <v>450</v>
      </c>
      <c r="D1936" t="s">
        <v>108</v>
      </c>
      <c r="E1936" s="68" t="s">
        <v>164</v>
      </c>
      <c r="F1936" s="70" t="s">
        <v>450</v>
      </c>
      <c r="G1936" t="s">
        <v>359</v>
      </c>
      <c r="H1936" t="s">
        <v>353</v>
      </c>
      <c r="I1936" cm="1">
        <f t="array" ref="I1936">_xlfn.XLOOKUP(1,('Clean Data'!$A$1:$A$1893='Core data'!A1936)*('Clean Data'!$D$1:$D$1893='Core data'!D1936),'Clean Data'!$E$1:$E$1893,,0)</f>
        <v>1</v>
      </c>
    </row>
    <row r="1937" spans="1:9" hidden="1">
      <c r="A1937">
        <v>10</v>
      </c>
      <c r="B1937" t="s">
        <v>174</v>
      </c>
      <c r="C1937" t="s">
        <v>450</v>
      </c>
      <c r="D1937" t="s">
        <v>108</v>
      </c>
      <c r="E1937" s="73" t="s">
        <v>162</v>
      </c>
      <c r="F1937" t="s">
        <v>450</v>
      </c>
      <c r="G1937" t="s">
        <v>113</v>
      </c>
      <c r="H1937" t="s">
        <v>108</v>
      </c>
      <c r="I1937" cm="1">
        <f t="array" ref="I1937">_xlfn.XLOOKUP(1,('Clean Data'!$A$1:$A$1893='Core data'!A1937)*('Clean Data'!$D$1:$D$1893='Core data'!D1937),'Clean Data'!$E$1:$E$1893,,0)</f>
        <v>1</v>
      </c>
    </row>
    <row r="1938" spans="1:9" hidden="1">
      <c r="A1938">
        <v>10</v>
      </c>
      <c r="B1938" t="s">
        <v>174</v>
      </c>
      <c r="C1938" t="s">
        <v>450</v>
      </c>
      <c r="D1938" t="s">
        <v>108</v>
      </c>
      <c r="E1938" s="69" t="s">
        <v>163</v>
      </c>
      <c r="F1938" s="71" t="s">
        <v>450</v>
      </c>
      <c r="G1938" t="s">
        <v>358</v>
      </c>
      <c r="H1938" t="s">
        <v>352</v>
      </c>
      <c r="I1938" cm="1">
        <f t="array" ref="I1938">_xlfn.XLOOKUP(1,('Clean Data'!$A$1:$A$1893='Core data'!A1938)*('Clean Data'!$D$1:$D$1893='Core data'!D1938),'Clean Data'!$E$1:$E$1893,,0)</f>
        <v>1</v>
      </c>
    </row>
    <row r="1939" spans="1:9" hidden="1">
      <c r="A1939">
        <v>10</v>
      </c>
      <c r="B1939" t="s">
        <v>174</v>
      </c>
      <c r="C1939" t="s">
        <v>450</v>
      </c>
      <c r="D1939" t="s">
        <v>108</v>
      </c>
      <c r="E1939" s="68" t="s">
        <v>164</v>
      </c>
      <c r="F1939" s="70" t="s">
        <v>450</v>
      </c>
      <c r="G1939" t="s">
        <v>359</v>
      </c>
      <c r="H1939" t="s">
        <v>353</v>
      </c>
      <c r="I1939" cm="1">
        <f t="array" ref="I1939">_xlfn.XLOOKUP(1,('Clean Data'!$A$1:$A$1893='Core data'!A1939)*('Clean Data'!$D$1:$D$1893='Core data'!D1939),'Clean Data'!$E$1:$E$1893,,0)</f>
        <v>1</v>
      </c>
    </row>
    <row r="1940" spans="1:9" hidden="1">
      <c r="A1940">
        <v>11</v>
      </c>
      <c r="B1940" t="s">
        <v>175</v>
      </c>
      <c r="C1940" t="s">
        <v>450</v>
      </c>
      <c r="D1940" t="s">
        <v>108</v>
      </c>
      <c r="E1940" s="73" t="s">
        <v>162</v>
      </c>
      <c r="F1940" t="s">
        <v>450</v>
      </c>
      <c r="G1940" t="s">
        <v>113</v>
      </c>
      <c r="H1940" t="s">
        <v>108</v>
      </c>
      <c r="I1940" cm="1">
        <f t="array" ref="I1940">_xlfn.XLOOKUP(1,('Clean Data'!$A$1:$A$1893='Core data'!A1940)*('Clean Data'!$D$1:$D$1893='Core data'!D1940),'Clean Data'!$E$1:$E$1893,,0)</f>
        <v>1</v>
      </c>
    </row>
    <row r="1941" spans="1:9" hidden="1">
      <c r="A1941">
        <v>11</v>
      </c>
      <c r="B1941" t="s">
        <v>175</v>
      </c>
      <c r="C1941" t="s">
        <v>450</v>
      </c>
      <c r="D1941" t="s">
        <v>108</v>
      </c>
      <c r="E1941" s="69" t="s">
        <v>163</v>
      </c>
      <c r="F1941" s="71" t="s">
        <v>450</v>
      </c>
      <c r="G1941" t="s">
        <v>358</v>
      </c>
      <c r="H1941" t="s">
        <v>352</v>
      </c>
      <c r="I1941" cm="1">
        <f t="array" ref="I1941">_xlfn.XLOOKUP(1,('Clean Data'!$A$1:$A$1893='Core data'!A1941)*('Clean Data'!$D$1:$D$1893='Core data'!D1941),'Clean Data'!$E$1:$E$1893,,0)</f>
        <v>1</v>
      </c>
    </row>
    <row r="1942" spans="1:9" hidden="1">
      <c r="A1942">
        <v>11</v>
      </c>
      <c r="B1942" t="s">
        <v>175</v>
      </c>
      <c r="C1942" t="s">
        <v>450</v>
      </c>
      <c r="D1942" t="s">
        <v>108</v>
      </c>
      <c r="E1942" s="68" t="s">
        <v>164</v>
      </c>
      <c r="F1942" s="70" t="s">
        <v>450</v>
      </c>
      <c r="G1942" t="s">
        <v>359</v>
      </c>
      <c r="H1942" t="s">
        <v>353</v>
      </c>
      <c r="I1942" cm="1">
        <f t="array" ref="I1942">_xlfn.XLOOKUP(1,('Clean Data'!$A$1:$A$1893='Core data'!A1942)*('Clean Data'!$D$1:$D$1893='Core data'!D1942),'Clean Data'!$E$1:$E$1893,,0)</f>
        <v>1</v>
      </c>
    </row>
    <row r="1943" spans="1:9" hidden="1">
      <c r="A1943">
        <v>12</v>
      </c>
      <c r="B1943" t="s">
        <v>176</v>
      </c>
      <c r="C1943" t="s">
        <v>450</v>
      </c>
      <c r="D1943" t="s">
        <v>108</v>
      </c>
      <c r="E1943" s="73" t="s">
        <v>162</v>
      </c>
      <c r="F1943" t="s">
        <v>450</v>
      </c>
      <c r="G1943" t="s">
        <v>113</v>
      </c>
      <c r="H1943" t="s">
        <v>108</v>
      </c>
      <c r="I1943" cm="1">
        <f t="array" ref="I1943">_xlfn.XLOOKUP(1,('Clean Data'!$A$1:$A$1893='Core data'!A1943)*('Clean Data'!$D$1:$D$1893='Core data'!D1943),'Clean Data'!$E$1:$E$1893,,0)</f>
        <v>0</v>
      </c>
    </row>
    <row r="1944" spans="1:9" hidden="1">
      <c r="A1944">
        <v>12</v>
      </c>
      <c r="B1944" t="s">
        <v>176</v>
      </c>
      <c r="C1944" t="s">
        <v>450</v>
      </c>
      <c r="D1944" t="s">
        <v>108</v>
      </c>
      <c r="E1944" s="69" t="s">
        <v>163</v>
      </c>
      <c r="F1944" s="71" t="s">
        <v>450</v>
      </c>
      <c r="G1944" t="s">
        <v>358</v>
      </c>
      <c r="H1944" t="s">
        <v>352</v>
      </c>
      <c r="I1944" cm="1">
        <f t="array" ref="I1944">_xlfn.XLOOKUP(1,('Clean Data'!$A$1:$A$1893='Core data'!A1944)*('Clean Data'!$D$1:$D$1893='Core data'!D1944),'Clean Data'!$E$1:$E$1893,,0)</f>
        <v>0</v>
      </c>
    </row>
    <row r="1945" spans="1:9" hidden="1">
      <c r="A1945">
        <v>12</v>
      </c>
      <c r="B1945" t="s">
        <v>176</v>
      </c>
      <c r="C1945" t="s">
        <v>450</v>
      </c>
      <c r="D1945" t="s">
        <v>108</v>
      </c>
      <c r="E1945" s="68" t="s">
        <v>164</v>
      </c>
      <c r="F1945" s="70" t="s">
        <v>450</v>
      </c>
      <c r="G1945" t="s">
        <v>359</v>
      </c>
      <c r="H1945" t="s">
        <v>353</v>
      </c>
      <c r="I1945" cm="1">
        <f t="array" ref="I1945">_xlfn.XLOOKUP(1,('Clean Data'!$A$1:$A$1893='Core data'!A1945)*('Clean Data'!$D$1:$D$1893='Core data'!D1945),'Clean Data'!$E$1:$E$1893,,0)</f>
        <v>0</v>
      </c>
    </row>
    <row r="1946" spans="1:9" hidden="1">
      <c r="A1946">
        <v>13</v>
      </c>
      <c r="B1946" t="s">
        <v>177</v>
      </c>
      <c r="C1946" t="s">
        <v>450</v>
      </c>
      <c r="D1946" t="s">
        <v>108</v>
      </c>
      <c r="E1946" s="73" t="s">
        <v>162</v>
      </c>
      <c r="F1946" t="s">
        <v>450</v>
      </c>
      <c r="G1946" t="s">
        <v>113</v>
      </c>
      <c r="H1946" t="s">
        <v>108</v>
      </c>
      <c r="I1946" cm="1">
        <f t="array" ref="I1946">_xlfn.XLOOKUP(1,('Clean Data'!$A$1:$A$1893='Core data'!A1946)*('Clean Data'!$D$1:$D$1893='Core data'!D1946),'Clean Data'!$E$1:$E$1893,,0)</f>
        <v>1</v>
      </c>
    </row>
    <row r="1947" spans="1:9" hidden="1">
      <c r="A1947">
        <v>13</v>
      </c>
      <c r="B1947" t="s">
        <v>177</v>
      </c>
      <c r="C1947" t="s">
        <v>450</v>
      </c>
      <c r="D1947" t="s">
        <v>108</v>
      </c>
      <c r="E1947" s="69" t="s">
        <v>163</v>
      </c>
      <c r="F1947" s="71" t="s">
        <v>450</v>
      </c>
      <c r="G1947" t="s">
        <v>358</v>
      </c>
      <c r="H1947" t="s">
        <v>352</v>
      </c>
      <c r="I1947" cm="1">
        <f t="array" ref="I1947">_xlfn.XLOOKUP(1,('Clean Data'!$A$1:$A$1893='Core data'!A1947)*('Clean Data'!$D$1:$D$1893='Core data'!D1947),'Clean Data'!$E$1:$E$1893,,0)</f>
        <v>1</v>
      </c>
    </row>
    <row r="1948" spans="1:9" hidden="1">
      <c r="A1948">
        <v>13</v>
      </c>
      <c r="B1948" t="s">
        <v>177</v>
      </c>
      <c r="C1948" t="s">
        <v>450</v>
      </c>
      <c r="D1948" t="s">
        <v>108</v>
      </c>
      <c r="E1948" s="68" t="s">
        <v>164</v>
      </c>
      <c r="F1948" s="70" t="s">
        <v>450</v>
      </c>
      <c r="G1948" t="s">
        <v>359</v>
      </c>
      <c r="H1948" t="s">
        <v>353</v>
      </c>
      <c r="I1948" cm="1">
        <f t="array" ref="I1948">_xlfn.XLOOKUP(1,('Clean Data'!$A$1:$A$1893='Core data'!A1948)*('Clean Data'!$D$1:$D$1893='Core data'!D1948),'Clean Data'!$E$1:$E$1893,,0)</f>
        <v>1</v>
      </c>
    </row>
    <row r="1949" spans="1:9" hidden="1">
      <c r="A1949">
        <v>14</v>
      </c>
      <c r="B1949" t="s">
        <v>178</v>
      </c>
      <c r="C1949" t="s">
        <v>450</v>
      </c>
      <c r="D1949" t="s">
        <v>108</v>
      </c>
      <c r="E1949" s="73" t="s">
        <v>162</v>
      </c>
      <c r="F1949" t="s">
        <v>450</v>
      </c>
      <c r="G1949" t="s">
        <v>113</v>
      </c>
      <c r="H1949" t="s">
        <v>108</v>
      </c>
      <c r="I1949" cm="1">
        <f t="array" ref="I1949">_xlfn.XLOOKUP(1,('Clean Data'!$A$1:$A$1893='Core data'!A1949)*('Clean Data'!$D$1:$D$1893='Core data'!D1949),'Clean Data'!$E$1:$E$1893,,0)</f>
        <v>1</v>
      </c>
    </row>
    <row r="1950" spans="1:9" hidden="1">
      <c r="A1950">
        <v>14</v>
      </c>
      <c r="B1950" t="s">
        <v>178</v>
      </c>
      <c r="C1950" t="s">
        <v>450</v>
      </c>
      <c r="D1950" t="s">
        <v>108</v>
      </c>
      <c r="E1950" s="69" t="s">
        <v>163</v>
      </c>
      <c r="F1950" s="71" t="s">
        <v>450</v>
      </c>
      <c r="G1950" t="s">
        <v>358</v>
      </c>
      <c r="H1950" t="s">
        <v>352</v>
      </c>
      <c r="I1950" cm="1">
        <f t="array" ref="I1950">_xlfn.XLOOKUP(1,('Clean Data'!$A$1:$A$1893='Core data'!A1950)*('Clean Data'!$D$1:$D$1893='Core data'!D1950),'Clean Data'!$E$1:$E$1893,,0)</f>
        <v>1</v>
      </c>
    </row>
    <row r="1951" spans="1:9" hidden="1">
      <c r="A1951">
        <v>14</v>
      </c>
      <c r="B1951" t="s">
        <v>178</v>
      </c>
      <c r="C1951" t="s">
        <v>450</v>
      </c>
      <c r="D1951" t="s">
        <v>108</v>
      </c>
      <c r="E1951" s="68" t="s">
        <v>164</v>
      </c>
      <c r="F1951" s="70" t="s">
        <v>450</v>
      </c>
      <c r="G1951" t="s">
        <v>359</v>
      </c>
      <c r="H1951" t="s">
        <v>353</v>
      </c>
      <c r="I1951" cm="1">
        <f t="array" ref="I1951">_xlfn.XLOOKUP(1,('Clean Data'!$A$1:$A$1893='Core data'!A1951)*('Clean Data'!$D$1:$D$1893='Core data'!D1951),'Clean Data'!$E$1:$E$1893,,0)</f>
        <v>1</v>
      </c>
    </row>
    <row r="1952" spans="1:9" hidden="1">
      <c r="A1952">
        <v>15</v>
      </c>
      <c r="B1952" t="s">
        <v>179</v>
      </c>
      <c r="C1952" t="s">
        <v>450</v>
      </c>
      <c r="D1952" t="s">
        <v>108</v>
      </c>
      <c r="E1952" s="73" t="s">
        <v>162</v>
      </c>
      <c r="F1952" t="s">
        <v>450</v>
      </c>
      <c r="G1952" t="s">
        <v>113</v>
      </c>
      <c r="H1952" t="s">
        <v>108</v>
      </c>
      <c r="I1952" cm="1">
        <f t="array" ref="I1952">_xlfn.XLOOKUP(1,('Clean Data'!$A$1:$A$1893='Core data'!A1952)*('Clean Data'!$D$1:$D$1893='Core data'!D1952),'Clean Data'!$E$1:$E$1893,,0)</f>
        <v>1</v>
      </c>
    </row>
    <row r="1953" spans="1:9" hidden="1">
      <c r="A1953">
        <v>15</v>
      </c>
      <c r="B1953" t="s">
        <v>179</v>
      </c>
      <c r="C1953" t="s">
        <v>450</v>
      </c>
      <c r="D1953" t="s">
        <v>108</v>
      </c>
      <c r="E1953" s="69" t="s">
        <v>163</v>
      </c>
      <c r="F1953" s="71" t="s">
        <v>450</v>
      </c>
      <c r="G1953" t="s">
        <v>358</v>
      </c>
      <c r="H1953" t="s">
        <v>352</v>
      </c>
      <c r="I1953" cm="1">
        <f t="array" ref="I1953">_xlfn.XLOOKUP(1,('Clean Data'!$A$1:$A$1893='Core data'!A1953)*('Clean Data'!$D$1:$D$1893='Core data'!D1953),'Clean Data'!$E$1:$E$1893,,0)</f>
        <v>1</v>
      </c>
    </row>
    <row r="1954" spans="1:9" hidden="1">
      <c r="A1954">
        <v>15</v>
      </c>
      <c r="B1954" t="s">
        <v>179</v>
      </c>
      <c r="C1954" t="s">
        <v>450</v>
      </c>
      <c r="D1954" t="s">
        <v>108</v>
      </c>
      <c r="E1954" s="68" t="s">
        <v>164</v>
      </c>
      <c r="F1954" s="70" t="s">
        <v>450</v>
      </c>
      <c r="G1954" t="s">
        <v>359</v>
      </c>
      <c r="H1954" t="s">
        <v>353</v>
      </c>
      <c r="I1954" cm="1">
        <f t="array" ref="I1954">_xlfn.XLOOKUP(1,('Clean Data'!$A$1:$A$1893='Core data'!A1954)*('Clean Data'!$D$1:$D$1893='Core data'!D1954),'Clean Data'!$E$1:$E$1893,,0)</f>
        <v>1</v>
      </c>
    </row>
    <row r="1955" spans="1:9" hidden="1">
      <c r="A1955">
        <v>16</v>
      </c>
      <c r="B1955" t="s">
        <v>180</v>
      </c>
      <c r="C1955" t="s">
        <v>450</v>
      </c>
      <c r="D1955" t="s">
        <v>108</v>
      </c>
      <c r="E1955" s="73" t="s">
        <v>162</v>
      </c>
      <c r="F1955" t="s">
        <v>450</v>
      </c>
      <c r="G1955" t="s">
        <v>113</v>
      </c>
      <c r="H1955" t="s">
        <v>108</v>
      </c>
      <c r="I1955" cm="1">
        <f t="array" ref="I1955">_xlfn.XLOOKUP(1,('Clean Data'!$A$1:$A$1893='Core data'!A1955)*('Clean Data'!$D$1:$D$1893='Core data'!D1955),'Clean Data'!$E$1:$E$1893,,0)</f>
        <v>0</v>
      </c>
    </row>
    <row r="1956" spans="1:9" hidden="1">
      <c r="A1956">
        <v>16</v>
      </c>
      <c r="B1956" t="s">
        <v>180</v>
      </c>
      <c r="C1956" t="s">
        <v>450</v>
      </c>
      <c r="D1956" t="s">
        <v>108</v>
      </c>
      <c r="E1956" s="69" t="s">
        <v>163</v>
      </c>
      <c r="F1956" s="71" t="s">
        <v>450</v>
      </c>
      <c r="G1956" t="s">
        <v>358</v>
      </c>
      <c r="H1956" t="s">
        <v>352</v>
      </c>
      <c r="I1956" cm="1">
        <f t="array" ref="I1956">_xlfn.XLOOKUP(1,('Clean Data'!$A$1:$A$1893='Core data'!A1956)*('Clean Data'!$D$1:$D$1893='Core data'!D1956),'Clean Data'!$E$1:$E$1893,,0)</f>
        <v>0</v>
      </c>
    </row>
    <row r="1957" spans="1:9" hidden="1">
      <c r="A1957">
        <v>16</v>
      </c>
      <c r="B1957" t="s">
        <v>180</v>
      </c>
      <c r="C1957" t="s">
        <v>450</v>
      </c>
      <c r="D1957" t="s">
        <v>108</v>
      </c>
      <c r="E1957" s="68" t="s">
        <v>164</v>
      </c>
      <c r="F1957" s="70" t="s">
        <v>450</v>
      </c>
      <c r="G1957" t="s">
        <v>359</v>
      </c>
      <c r="H1957" t="s">
        <v>353</v>
      </c>
      <c r="I1957" cm="1">
        <f t="array" ref="I1957">_xlfn.XLOOKUP(1,('Clean Data'!$A$1:$A$1893='Core data'!A1957)*('Clean Data'!$D$1:$D$1893='Core data'!D1957),'Clean Data'!$E$1:$E$1893,,0)</f>
        <v>0</v>
      </c>
    </row>
    <row r="1958" spans="1:9" hidden="1">
      <c r="A1958">
        <v>1</v>
      </c>
      <c r="B1958" t="s">
        <v>166</v>
      </c>
      <c r="C1958" t="s">
        <v>450</v>
      </c>
      <c r="D1958" t="s">
        <v>109</v>
      </c>
      <c r="E1958" s="73" t="s">
        <v>162</v>
      </c>
      <c r="F1958" t="s">
        <v>450</v>
      </c>
      <c r="G1958" t="s">
        <v>113</v>
      </c>
      <c r="H1958" t="s">
        <v>109</v>
      </c>
      <c r="I1958" cm="1">
        <f t="array" ref="I1958">_xlfn.XLOOKUP(1,('Clean Data'!$A$1:$A$1893='Core data'!A1958)*('Clean Data'!$D$1:$D$1893='Core data'!D1958),'Clean Data'!$E$1:$E$1893,,0)</f>
        <v>1</v>
      </c>
    </row>
    <row r="1959" spans="1:9" hidden="1">
      <c r="A1959">
        <v>1</v>
      </c>
      <c r="B1959" t="s">
        <v>166</v>
      </c>
      <c r="C1959" t="s">
        <v>450</v>
      </c>
      <c r="D1959" t="s">
        <v>109</v>
      </c>
      <c r="E1959" s="69" t="s">
        <v>163</v>
      </c>
      <c r="F1959" s="71" t="s">
        <v>450</v>
      </c>
      <c r="G1959" t="s">
        <v>358</v>
      </c>
      <c r="H1959" t="s">
        <v>354</v>
      </c>
      <c r="I1959" cm="1">
        <f t="array" ref="I1959">_xlfn.XLOOKUP(1,('Clean Data'!$A$1:$A$1893='Core data'!A1959)*('Clean Data'!$D$1:$D$1893='Core data'!D1959),'Clean Data'!$E$1:$E$1893,,0)</f>
        <v>1</v>
      </c>
    </row>
    <row r="1960" spans="1:9" hidden="1">
      <c r="A1960">
        <v>1</v>
      </c>
      <c r="B1960" t="s">
        <v>166</v>
      </c>
      <c r="C1960" t="s">
        <v>450</v>
      </c>
      <c r="D1960" t="s">
        <v>109</v>
      </c>
      <c r="E1960" s="68" t="s">
        <v>164</v>
      </c>
      <c r="F1960" s="70" t="s">
        <v>450</v>
      </c>
      <c r="G1960" t="s">
        <v>359</v>
      </c>
      <c r="H1960" t="s">
        <v>355</v>
      </c>
      <c r="I1960" cm="1">
        <f t="array" ref="I1960">_xlfn.XLOOKUP(1,('Clean Data'!$A$1:$A$1893='Core data'!A1960)*('Clean Data'!$D$1:$D$1893='Core data'!D1960),'Clean Data'!$E$1:$E$1893,,0)</f>
        <v>1</v>
      </c>
    </row>
    <row r="1961" spans="1:9" hidden="1">
      <c r="A1961">
        <v>2</v>
      </c>
      <c r="B1961" t="s">
        <v>167</v>
      </c>
      <c r="C1961" t="s">
        <v>450</v>
      </c>
      <c r="D1961" t="s">
        <v>109</v>
      </c>
      <c r="E1961" s="73" t="s">
        <v>162</v>
      </c>
      <c r="F1961" t="s">
        <v>450</v>
      </c>
      <c r="G1961" t="s">
        <v>113</v>
      </c>
      <c r="H1961" t="s">
        <v>109</v>
      </c>
      <c r="I1961" cm="1">
        <f t="array" ref="I1961">_xlfn.XLOOKUP(1,('Clean Data'!$A$1:$A$1893='Core data'!A1961)*('Clean Data'!$D$1:$D$1893='Core data'!D1961),'Clean Data'!$E$1:$E$1893,,0)</f>
        <v>0</v>
      </c>
    </row>
    <row r="1962" spans="1:9" hidden="1">
      <c r="A1962">
        <v>2</v>
      </c>
      <c r="B1962" t="s">
        <v>167</v>
      </c>
      <c r="C1962" t="s">
        <v>450</v>
      </c>
      <c r="D1962" t="s">
        <v>109</v>
      </c>
      <c r="E1962" s="69" t="s">
        <v>163</v>
      </c>
      <c r="F1962" s="71" t="s">
        <v>450</v>
      </c>
      <c r="G1962" t="s">
        <v>358</v>
      </c>
      <c r="H1962" t="s">
        <v>354</v>
      </c>
      <c r="I1962" cm="1">
        <f t="array" ref="I1962">_xlfn.XLOOKUP(1,('Clean Data'!$A$1:$A$1893='Core data'!A1962)*('Clean Data'!$D$1:$D$1893='Core data'!D1962),'Clean Data'!$E$1:$E$1893,,0)</f>
        <v>0</v>
      </c>
    </row>
    <row r="1963" spans="1:9" hidden="1">
      <c r="A1963">
        <v>2</v>
      </c>
      <c r="B1963" t="s">
        <v>167</v>
      </c>
      <c r="C1963" t="s">
        <v>450</v>
      </c>
      <c r="D1963" t="s">
        <v>109</v>
      </c>
      <c r="E1963" s="68" t="s">
        <v>164</v>
      </c>
      <c r="F1963" s="70" t="s">
        <v>450</v>
      </c>
      <c r="G1963" t="s">
        <v>359</v>
      </c>
      <c r="H1963" t="s">
        <v>355</v>
      </c>
      <c r="I1963" cm="1">
        <f t="array" ref="I1963">_xlfn.XLOOKUP(1,('Clean Data'!$A$1:$A$1893='Core data'!A1963)*('Clean Data'!$D$1:$D$1893='Core data'!D1963),'Clean Data'!$E$1:$E$1893,,0)</f>
        <v>0</v>
      </c>
    </row>
    <row r="1964" spans="1:9" hidden="1">
      <c r="A1964">
        <v>4</v>
      </c>
      <c r="B1964" t="s">
        <v>444</v>
      </c>
      <c r="C1964" t="s">
        <v>450</v>
      </c>
      <c r="D1964" t="s">
        <v>109</v>
      </c>
      <c r="E1964" s="73" t="s">
        <v>162</v>
      </c>
      <c r="F1964" t="s">
        <v>450</v>
      </c>
      <c r="G1964" t="s">
        <v>113</v>
      </c>
      <c r="H1964" t="s">
        <v>109</v>
      </c>
      <c r="I1964" cm="1">
        <f t="array" ref="I1964">_xlfn.XLOOKUP(1,('Clean Data'!$A$1:$A$1893='Core data'!A1964)*('Clean Data'!$D$1:$D$1893='Core data'!D1964),'Clean Data'!$E$1:$E$1893,,0)</f>
        <v>1</v>
      </c>
    </row>
    <row r="1965" spans="1:9" hidden="1">
      <c r="A1965">
        <v>4</v>
      </c>
      <c r="B1965" t="s">
        <v>444</v>
      </c>
      <c r="C1965" t="s">
        <v>450</v>
      </c>
      <c r="D1965" t="s">
        <v>109</v>
      </c>
      <c r="E1965" s="69" t="s">
        <v>163</v>
      </c>
      <c r="F1965" s="71" t="s">
        <v>450</v>
      </c>
      <c r="G1965" t="s">
        <v>358</v>
      </c>
      <c r="H1965" t="s">
        <v>354</v>
      </c>
      <c r="I1965" cm="1">
        <f t="array" ref="I1965">_xlfn.XLOOKUP(1,('Clean Data'!$A$1:$A$1893='Core data'!A1965)*('Clean Data'!$D$1:$D$1893='Core data'!D1965),'Clean Data'!$E$1:$E$1893,,0)</f>
        <v>1</v>
      </c>
    </row>
    <row r="1966" spans="1:9" hidden="1">
      <c r="A1966">
        <v>4</v>
      </c>
      <c r="B1966" t="s">
        <v>444</v>
      </c>
      <c r="C1966" t="s">
        <v>450</v>
      </c>
      <c r="D1966" t="s">
        <v>109</v>
      </c>
      <c r="E1966" s="68" t="s">
        <v>164</v>
      </c>
      <c r="F1966" s="70" t="s">
        <v>450</v>
      </c>
      <c r="G1966" t="s">
        <v>359</v>
      </c>
      <c r="H1966" t="s">
        <v>355</v>
      </c>
      <c r="I1966" cm="1">
        <f t="array" ref="I1966">_xlfn.XLOOKUP(1,('Clean Data'!$A$1:$A$1893='Core data'!A1966)*('Clean Data'!$D$1:$D$1893='Core data'!D1966),'Clean Data'!$E$1:$E$1893,,0)</f>
        <v>1</v>
      </c>
    </row>
    <row r="1967" spans="1:9" hidden="1">
      <c r="A1967">
        <v>5</v>
      </c>
      <c r="B1967" t="s">
        <v>169</v>
      </c>
      <c r="C1967" t="s">
        <v>450</v>
      </c>
      <c r="D1967" t="s">
        <v>109</v>
      </c>
      <c r="E1967" s="73" t="s">
        <v>162</v>
      </c>
      <c r="F1967" t="s">
        <v>450</v>
      </c>
      <c r="G1967" t="s">
        <v>113</v>
      </c>
      <c r="H1967" t="s">
        <v>109</v>
      </c>
      <c r="I1967" cm="1">
        <f t="array" ref="I1967">_xlfn.XLOOKUP(1,('Clean Data'!$A$1:$A$1893='Core data'!A1967)*('Clean Data'!$D$1:$D$1893='Core data'!D1967),'Clean Data'!$E$1:$E$1893,,0)</f>
        <v>1</v>
      </c>
    </row>
    <row r="1968" spans="1:9" hidden="1">
      <c r="A1968">
        <v>5</v>
      </c>
      <c r="B1968" t="s">
        <v>169</v>
      </c>
      <c r="C1968" t="s">
        <v>450</v>
      </c>
      <c r="D1968" t="s">
        <v>109</v>
      </c>
      <c r="E1968" s="69" t="s">
        <v>163</v>
      </c>
      <c r="F1968" s="71" t="s">
        <v>450</v>
      </c>
      <c r="G1968" t="s">
        <v>358</v>
      </c>
      <c r="H1968" t="s">
        <v>354</v>
      </c>
      <c r="I1968" cm="1">
        <f t="array" ref="I1968">_xlfn.XLOOKUP(1,('Clean Data'!$A$1:$A$1893='Core data'!A1968)*('Clean Data'!$D$1:$D$1893='Core data'!D1968),'Clean Data'!$E$1:$E$1893,,0)</f>
        <v>1</v>
      </c>
    </row>
    <row r="1969" spans="1:9" hidden="1">
      <c r="A1969">
        <v>5</v>
      </c>
      <c r="B1969" t="s">
        <v>169</v>
      </c>
      <c r="C1969" t="s">
        <v>450</v>
      </c>
      <c r="D1969" t="s">
        <v>109</v>
      </c>
      <c r="E1969" s="68" t="s">
        <v>164</v>
      </c>
      <c r="F1969" s="70" t="s">
        <v>450</v>
      </c>
      <c r="G1969" t="s">
        <v>359</v>
      </c>
      <c r="H1969" t="s">
        <v>355</v>
      </c>
      <c r="I1969" cm="1">
        <f t="array" ref="I1969">_xlfn.XLOOKUP(1,('Clean Data'!$A$1:$A$1893='Core data'!A1969)*('Clean Data'!$D$1:$D$1893='Core data'!D1969),'Clean Data'!$E$1:$E$1893,,0)</f>
        <v>1</v>
      </c>
    </row>
    <row r="1970" spans="1:9" hidden="1">
      <c r="A1970">
        <v>6</v>
      </c>
      <c r="B1970" t="s">
        <v>170</v>
      </c>
      <c r="C1970" t="s">
        <v>450</v>
      </c>
      <c r="D1970" t="s">
        <v>109</v>
      </c>
      <c r="E1970" s="73" t="s">
        <v>162</v>
      </c>
      <c r="F1970" t="s">
        <v>450</v>
      </c>
      <c r="G1970" t="s">
        <v>113</v>
      </c>
      <c r="H1970" t="s">
        <v>109</v>
      </c>
      <c r="I1970" cm="1">
        <f t="array" ref="I1970">_xlfn.XLOOKUP(1,('Clean Data'!$A$1:$A$1893='Core data'!A1970)*('Clean Data'!$D$1:$D$1893='Core data'!D1970),'Clean Data'!$E$1:$E$1893,,0)</f>
        <v>1</v>
      </c>
    </row>
    <row r="1971" spans="1:9" hidden="1">
      <c r="A1971">
        <v>6</v>
      </c>
      <c r="B1971" t="s">
        <v>170</v>
      </c>
      <c r="C1971" t="s">
        <v>450</v>
      </c>
      <c r="D1971" t="s">
        <v>109</v>
      </c>
      <c r="E1971" s="69" t="s">
        <v>163</v>
      </c>
      <c r="F1971" s="71" t="s">
        <v>450</v>
      </c>
      <c r="G1971" t="s">
        <v>358</v>
      </c>
      <c r="H1971" t="s">
        <v>354</v>
      </c>
      <c r="I1971" cm="1">
        <f t="array" ref="I1971">_xlfn.XLOOKUP(1,('Clean Data'!$A$1:$A$1893='Core data'!A1971)*('Clean Data'!$D$1:$D$1893='Core data'!D1971),'Clean Data'!$E$1:$E$1893,,0)</f>
        <v>1</v>
      </c>
    </row>
    <row r="1972" spans="1:9" hidden="1">
      <c r="A1972">
        <v>6</v>
      </c>
      <c r="B1972" t="s">
        <v>170</v>
      </c>
      <c r="C1972" t="s">
        <v>450</v>
      </c>
      <c r="D1972" t="s">
        <v>109</v>
      </c>
      <c r="E1972" s="68" t="s">
        <v>164</v>
      </c>
      <c r="F1972" s="70" t="s">
        <v>450</v>
      </c>
      <c r="G1972" t="s">
        <v>359</v>
      </c>
      <c r="H1972" t="s">
        <v>355</v>
      </c>
      <c r="I1972" cm="1">
        <f t="array" ref="I1972">_xlfn.XLOOKUP(1,('Clean Data'!$A$1:$A$1893='Core data'!A1972)*('Clean Data'!$D$1:$D$1893='Core data'!D1972),'Clean Data'!$E$1:$E$1893,,0)</f>
        <v>1</v>
      </c>
    </row>
    <row r="1973" spans="1:9" hidden="1">
      <c r="A1973">
        <v>7</v>
      </c>
      <c r="B1973" t="s">
        <v>171</v>
      </c>
      <c r="C1973" t="s">
        <v>450</v>
      </c>
      <c r="D1973" t="s">
        <v>109</v>
      </c>
      <c r="E1973" s="73" t="s">
        <v>162</v>
      </c>
      <c r="F1973" t="s">
        <v>450</v>
      </c>
      <c r="G1973" t="s">
        <v>113</v>
      </c>
      <c r="H1973" t="s">
        <v>109</v>
      </c>
      <c r="I1973" cm="1">
        <f t="array" ref="I1973">_xlfn.XLOOKUP(1,('Clean Data'!$A$1:$A$1893='Core data'!A1973)*('Clean Data'!$D$1:$D$1893='Core data'!D1973),'Clean Data'!$E$1:$E$1893,,0)</f>
        <v>0</v>
      </c>
    </row>
    <row r="1974" spans="1:9" hidden="1">
      <c r="A1974">
        <v>7</v>
      </c>
      <c r="B1974" t="s">
        <v>171</v>
      </c>
      <c r="C1974" t="s">
        <v>450</v>
      </c>
      <c r="D1974" t="s">
        <v>109</v>
      </c>
      <c r="E1974" s="69" t="s">
        <v>163</v>
      </c>
      <c r="F1974" s="71" t="s">
        <v>450</v>
      </c>
      <c r="G1974" t="s">
        <v>358</v>
      </c>
      <c r="H1974" t="s">
        <v>354</v>
      </c>
      <c r="I1974" cm="1">
        <f t="array" ref="I1974">_xlfn.XLOOKUP(1,('Clean Data'!$A$1:$A$1893='Core data'!A1974)*('Clean Data'!$D$1:$D$1893='Core data'!D1974),'Clean Data'!$E$1:$E$1893,,0)</f>
        <v>0</v>
      </c>
    </row>
    <row r="1975" spans="1:9" hidden="1">
      <c r="A1975">
        <v>7</v>
      </c>
      <c r="B1975" t="s">
        <v>171</v>
      </c>
      <c r="C1975" t="s">
        <v>450</v>
      </c>
      <c r="D1975" t="s">
        <v>109</v>
      </c>
      <c r="E1975" s="68" t="s">
        <v>164</v>
      </c>
      <c r="F1975" s="70" t="s">
        <v>450</v>
      </c>
      <c r="G1975" t="s">
        <v>359</v>
      </c>
      <c r="H1975" t="s">
        <v>355</v>
      </c>
      <c r="I1975" cm="1">
        <f t="array" ref="I1975">_xlfn.XLOOKUP(1,('Clean Data'!$A$1:$A$1893='Core data'!A1975)*('Clean Data'!$D$1:$D$1893='Core data'!D1975),'Clean Data'!$E$1:$E$1893,,0)</f>
        <v>0</v>
      </c>
    </row>
    <row r="1976" spans="1:9" hidden="1">
      <c r="A1976">
        <v>8</v>
      </c>
      <c r="B1976" t="s">
        <v>172</v>
      </c>
      <c r="C1976" t="s">
        <v>450</v>
      </c>
      <c r="D1976" t="s">
        <v>109</v>
      </c>
      <c r="E1976" s="73" t="s">
        <v>162</v>
      </c>
      <c r="F1976" t="s">
        <v>450</v>
      </c>
      <c r="G1976" t="s">
        <v>113</v>
      </c>
      <c r="H1976" t="s">
        <v>109</v>
      </c>
      <c r="I1976" cm="1">
        <f t="array" ref="I1976">_xlfn.XLOOKUP(1,('Clean Data'!$A$1:$A$1893='Core data'!A1976)*('Clean Data'!$D$1:$D$1893='Core data'!D1976),'Clean Data'!$E$1:$E$1893,,0)</f>
        <v>1</v>
      </c>
    </row>
    <row r="1977" spans="1:9" hidden="1">
      <c r="A1977">
        <v>8</v>
      </c>
      <c r="B1977" t="s">
        <v>172</v>
      </c>
      <c r="C1977" t="s">
        <v>450</v>
      </c>
      <c r="D1977" t="s">
        <v>109</v>
      </c>
      <c r="E1977" s="69" t="s">
        <v>163</v>
      </c>
      <c r="F1977" s="71" t="s">
        <v>450</v>
      </c>
      <c r="G1977" t="s">
        <v>358</v>
      </c>
      <c r="H1977" t="s">
        <v>354</v>
      </c>
      <c r="I1977" cm="1">
        <f t="array" ref="I1977">_xlfn.XLOOKUP(1,('Clean Data'!$A$1:$A$1893='Core data'!A1977)*('Clean Data'!$D$1:$D$1893='Core data'!D1977),'Clean Data'!$E$1:$E$1893,,0)</f>
        <v>1</v>
      </c>
    </row>
    <row r="1978" spans="1:9" hidden="1">
      <c r="A1978">
        <v>8</v>
      </c>
      <c r="B1978" t="s">
        <v>172</v>
      </c>
      <c r="C1978" t="s">
        <v>450</v>
      </c>
      <c r="D1978" t="s">
        <v>109</v>
      </c>
      <c r="E1978" s="68" t="s">
        <v>164</v>
      </c>
      <c r="F1978" s="70" t="s">
        <v>450</v>
      </c>
      <c r="G1978" t="s">
        <v>359</v>
      </c>
      <c r="H1978" t="s">
        <v>355</v>
      </c>
      <c r="I1978" cm="1">
        <f t="array" ref="I1978">_xlfn.XLOOKUP(1,('Clean Data'!$A$1:$A$1893='Core data'!A1978)*('Clean Data'!$D$1:$D$1893='Core data'!D1978),'Clean Data'!$E$1:$E$1893,,0)</f>
        <v>1</v>
      </c>
    </row>
    <row r="1979" spans="1:9" hidden="1">
      <c r="A1979">
        <v>9</v>
      </c>
      <c r="B1979" t="s">
        <v>173</v>
      </c>
      <c r="C1979" t="s">
        <v>450</v>
      </c>
      <c r="D1979" t="s">
        <v>109</v>
      </c>
      <c r="E1979" s="73" t="s">
        <v>162</v>
      </c>
      <c r="F1979" t="s">
        <v>450</v>
      </c>
      <c r="G1979" t="s">
        <v>113</v>
      </c>
      <c r="H1979" t="s">
        <v>109</v>
      </c>
      <c r="I1979" cm="1">
        <f t="array" ref="I1979">_xlfn.XLOOKUP(1,('Clean Data'!$A$1:$A$1893='Core data'!A1979)*('Clean Data'!$D$1:$D$1893='Core data'!D1979),'Clean Data'!$E$1:$E$1893,,0)</f>
        <v>1</v>
      </c>
    </row>
    <row r="1980" spans="1:9" hidden="1">
      <c r="A1980">
        <v>9</v>
      </c>
      <c r="B1980" t="s">
        <v>173</v>
      </c>
      <c r="C1980" t="s">
        <v>450</v>
      </c>
      <c r="D1980" t="s">
        <v>109</v>
      </c>
      <c r="E1980" s="69" t="s">
        <v>163</v>
      </c>
      <c r="F1980" s="71" t="s">
        <v>450</v>
      </c>
      <c r="G1980" t="s">
        <v>358</v>
      </c>
      <c r="H1980" t="s">
        <v>354</v>
      </c>
      <c r="I1980" cm="1">
        <f t="array" ref="I1980">_xlfn.XLOOKUP(1,('Clean Data'!$A$1:$A$1893='Core data'!A1980)*('Clean Data'!$D$1:$D$1893='Core data'!D1980),'Clean Data'!$E$1:$E$1893,,0)</f>
        <v>1</v>
      </c>
    </row>
    <row r="1981" spans="1:9" hidden="1">
      <c r="A1981">
        <v>9</v>
      </c>
      <c r="B1981" t="s">
        <v>173</v>
      </c>
      <c r="C1981" t="s">
        <v>450</v>
      </c>
      <c r="D1981" t="s">
        <v>109</v>
      </c>
      <c r="E1981" s="68" t="s">
        <v>164</v>
      </c>
      <c r="F1981" s="70" t="s">
        <v>450</v>
      </c>
      <c r="G1981" t="s">
        <v>359</v>
      </c>
      <c r="H1981" t="s">
        <v>355</v>
      </c>
      <c r="I1981" cm="1">
        <f t="array" ref="I1981">_xlfn.XLOOKUP(1,('Clean Data'!$A$1:$A$1893='Core data'!A1981)*('Clean Data'!$D$1:$D$1893='Core data'!D1981),'Clean Data'!$E$1:$E$1893,,0)</f>
        <v>1</v>
      </c>
    </row>
    <row r="1982" spans="1:9" hidden="1">
      <c r="A1982">
        <v>10</v>
      </c>
      <c r="B1982" t="s">
        <v>174</v>
      </c>
      <c r="C1982" t="s">
        <v>450</v>
      </c>
      <c r="D1982" t="s">
        <v>109</v>
      </c>
      <c r="E1982" s="73" t="s">
        <v>162</v>
      </c>
      <c r="F1982" t="s">
        <v>450</v>
      </c>
      <c r="G1982" t="s">
        <v>113</v>
      </c>
      <c r="H1982" t="s">
        <v>109</v>
      </c>
      <c r="I1982" cm="1">
        <f t="array" ref="I1982">_xlfn.XLOOKUP(1,('Clean Data'!$A$1:$A$1893='Core data'!A1982)*('Clean Data'!$D$1:$D$1893='Core data'!D1982),'Clean Data'!$E$1:$E$1893,,0)</f>
        <v>1</v>
      </c>
    </row>
    <row r="1983" spans="1:9" hidden="1">
      <c r="A1983">
        <v>10</v>
      </c>
      <c r="B1983" t="s">
        <v>174</v>
      </c>
      <c r="C1983" t="s">
        <v>450</v>
      </c>
      <c r="D1983" t="s">
        <v>109</v>
      </c>
      <c r="E1983" s="69" t="s">
        <v>163</v>
      </c>
      <c r="F1983" s="71" t="s">
        <v>450</v>
      </c>
      <c r="G1983" t="s">
        <v>358</v>
      </c>
      <c r="H1983" t="s">
        <v>354</v>
      </c>
      <c r="I1983" cm="1">
        <f t="array" ref="I1983">_xlfn.XLOOKUP(1,('Clean Data'!$A$1:$A$1893='Core data'!A1983)*('Clean Data'!$D$1:$D$1893='Core data'!D1983),'Clean Data'!$E$1:$E$1893,,0)</f>
        <v>1</v>
      </c>
    </row>
    <row r="1984" spans="1:9" hidden="1">
      <c r="A1984">
        <v>10</v>
      </c>
      <c r="B1984" t="s">
        <v>174</v>
      </c>
      <c r="C1984" t="s">
        <v>450</v>
      </c>
      <c r="D1984" t="s">
        <v>109</v>
      </c>
      <c r="E1984" s="68" t="s">
        <v>164</v>
      </c>
      <c r="F1984" s="70" t="s">
        <v>450</v>
      </c>
      <c r="G1984" t="s">
        <v>359</v>
      </c>
      <c r="H1984" t="s">
        <v>355</v>
      </c>
      <c r="I1984" cm="1">
        <f t="array" ref="I1984">_xlfn.XLOOKUP(1,('Clean Data'!$A$1:$A$1893='Core data'!A1984)*('Clean Data'!$D$1:$D$1893='Core data'!D1984),'Clean Data'!$E$1:$E$1893,,0)</f>
        <v>1</v>
      </c>
    </row>
    <row r="1985" spans="1:9" hidden="1">
      <c r="A1985">
        <v>11</v>
      </c>
      <c r="B1985" t="s">
        <v>175</v>
      </c>
      <c r="C1985" t="s">
        <v>450</v>
      </c>
      <c r="D1985" t="s">
        <v>109</v>
      </c>
      <c r="E1985" s="73" t="s">
        <v>162</v>
      </c>
      <c r="F1985" t="s">
        <v>450</v>
      </c>
      <c r="G1985" t="s">
        <v>113</v>
      </c>
      <c r="H1985" t="s">
        <v>109</v>
      </c>
      <c r="I1985" cm="1">
        <f t="array" ref="I1985">_xlfn.XLOOKUP(1,('Clean Data'!$A$1:$A$1893='Core data'!A1985)*('Clean Data'!$D$1:$D$1893='Core data'!D1985),'Clean Data'!$E$1:$E$1893,,0)</f>
        <v>1</v>
      </c>
    </row>
    <row r="1986" spans="1:9" hidden="1">
      <c r="A1986">
        <v>11</v>
      </c>
      <c r="B1986" t="s">
        <v>175</v>
      </c>
      <c r="C1986" t="s">
        <v>450</v>
      </c>
      <c r="D1986" t="s">
        <v>109</v>
      </c>
      <c r="E1986" s="69" t="s">
        <v>163</v>
      </c>
      <c r="F1986" s="71" t="s">
        <v>450</v>
      </c>
      <c r="G1986" t="s">
        <v>358</v>
      </c>
      <c r="H1986" t="s">
        <v>354</v>
      </c>
      <c r="I1986" cm="1">
        <f t="array" ref="I1986">_xlfn.XLOOKUP(1,('Clean Data'!$A$1:$A$1893='Core data'!A1986)*('Clean Data'!$D$1:$D$1893='Core data'!D1986),'Clean Data'!$E$1:$E$1893,,0)</f>
        <v>1</v>
      </c>
    </row>
    <row r="1987" spans="1:9" hidden="1">
      <c r="A1987">
        <v>11</v>
      </c>
      <c r="B1987" t="s">
        <v>175</v>
      </c>
      <c r="C1987" t="s">
        <v>450</v>
      </c>
      <c r="D1987" t="s">
        <v>109</v>
      </c>
      <c r="E1987" s="68" t="s">
        <v>164</v>
      </c>
      <c r="F1987" s="70" t="s">
        <v>450</v>
      </c>
      <c r="G1987" t="s">
        <v>359</v>
      </c>
      <c r="H1987" t="s">
        <v>355</v>
      </c>
      <c r="I1987" cm="1">
        <f t="array" ref="I1987">_xlfn.XLOOKUP(1,('Clean Data'!$A$1:$A$1893='Core data'!A1987)*('Clean Data'!$D$1:$D$1893='Core data'!D1987),'Clean Data'!$E$1:$E$1893,,0)</f>
        <v>1</v>
      </c>
    </row>
    <row r="1988" spans="1:9" hidden="1">
      <c r="A1988">
        <v>12</v>
      </c>
      <c r="B1988" t="s">
        <v>176</v>
      </c>
      <c r="C1988" t="s">
        <v>450</v>
      </c>
      <c r="D1988" t="s">
        <v>109</v>
      </c>
      <c r="E1988" s="73" t="s">
        <v>162</v>
      </c>
      <c r="F1988" t="s">
        <v>450</v>
      </c>
      <c r="G1988" t="s">
        <v>113</v>
      </c>
      <c r="H1988" t="s">
        <v>109</v>
      </c>
      <c r="I1988" cm="1">
        <f t="array" ref="I1988">_xlfn.XLOOKUP(1,('Clean Data'!$A$1:$A$1893='Core data'!A1988)*('Clean Data'!$D$1:$D$1893='Core data'!D1988),'Clean Data'!$E$1:$E$1893,,0)</f>
        <v>0</v>
      </c>
    </row>
    <row r="1989" spans="1:9" hidden="1">
      <c r="A1989">
        <v>12</v>
      </c>
      <c r="B1989" t="s">
        <v>176</v>
      </c>
      <c r="C1989" t="s">
        <v>450</v>
      </c>
      <c r="D1989" t="s">
        <v>109</v>
      </c>
      <c r="E1989" s="69" t="s">
        <v>163</v>
      </c>
      <c r="F1989" s="71" t="s">
        <v>450</v>
      </c>
      <c r="G1989" t="s">
        <v>358</v>
      </c>
      <c r="H1989" t="s">
        <v>354</v>
      </c>
      <c r="I1989" cm="1">
        <f t="array" ref="I1989">_xlfn.XLOOKUP(1,('Clean Data'!$A$1:$A$1893='Core data'!A1989)*('Clean Data'!$D$1:$D$1893='Core data'!D1989),'Clean Data'!$E$1:$E$1893,,0)</f>
        <v>0</v>
      </c>
    </row>
    <row r="1990" spans="1:9" hidden="1">
      <c r="A1990">
        <v>12</v>
      </c>
      <c r="B1990" t="s">
        <v>176</v>
      </c>
      <c r="C1990" t="s">
        <v>450</v>
      </c>
      <c r="D1990" t="s">
        <v>109</v>
      </c>
      <c r="E1990" s="68" t="s">
        <v>164</v>
      </c>
      <c r="F1990" s="70" t="s">
        <v>450</v>
      </c>
      <c r="G1990" t="s">
        <v>359</v>
      </c>
      <c r="H1990" t="s">
        <v>355</v>
      </c>
      <c r="I1990" cm="1">
        <f t="array" ref="I1990">_xlfn.XLOOKUP(1,('Clean Data'!$A$1:$A$1893='Core data'!A1990)*('Clean Data'!$D$1:$D$1893='Core data'!D1990),'Clean Data'!$E$1:$E$1893,,0)</f>
        <v>0</v>
      </c>
    </row>
    <row r="1991" spans="1:9" hidden="1">
      <c r="A1991">
        <v>13</v>
      </c>
      <c r="B1991" t="s">
        <v>177</v>
      </c>
      <c r="C1991" t="s">
        <v>450</v>
      </c>
      <c r="D1991" t="s">
        <v>109</v>
      </c>
      <c r="E1991" s="73" t="s">
        <v>162</v>
      </c>
      <c r="F1991" t="s">
        <v>450</v>
      </c>
      <c r="G1991" t="s">
        <v>113</v>
      </c>
      <c r="H1991" t="s">
        <v>109</v>
      </c>
      <c r="I1991" cm="1">
        <f t="array" ref="I1991">_xlfn.XLOOKUP(1,('Clean Data'!$A$1:$A$1893='Core data'!A1991)*('Clean Data'!$D$1:$D$1893='Core data'!D1991),'Clean Data'!$E$1:$E$1893,,0)</f>
        <v>1</v>
      </c>
    </row>
    <row r="1992" spans="1:9" hidden="1">
      <c r="A1992">
        <v>13</v>
      </c>
      <c r="B1992" t="s">
        <v>177</v>
      </c>
      <c r="C1992" t="s">
        <v>450</v>
      </c>
      <c r="D1992" t="s">
        <v>109</v>
      </c>
      <c r="E1992" s="69" t="s">
        <v>163</v>
      </c>
      <c r="F1992" s="71" t="s">
        <v>450</v>
      </c>
      <c r="G1992" t="s">
        <v>358</v>
      </c>
      <c r="H1992" t="s">
        <v>354</v>
      </c>
      <c r="I1992" cm="1">
        <f t="array" ref="I1992">_xlfn.XLOOKUP(1,('Clean Data'!$A$1:$A$1893='Core data'!A1992)*('Clean Data'!$D$1:$D$1893='Core data'!D1992),'Clean Data'!$E$1:$E$1893,,0)</f>
        <v>1</v>
      </c>
    </row>
    <row r="1993" spans="1:9" hidden="1">
      <c r="A1993">
        <v>13</v>
      </c>
      <c r="B1993" t="s">
        <v>177</v>
      </c>
      <c r="C1993" t="s">
        <v>450</v>
      </c>
      <c r="D1993" t="s">
        <v>109</v>
      </c>
      <c r="E1993" s="68" t="s">
        <v>164</v>
      </c>
      <c r="F1993" s="70" t="s">
        <v>450</v>
      </c>
      <c r="G1993" t="s">
        <v>359</v>
      </c>
      <c r="H1993" t="s">
        <v>355</v>
      </c>
      <c r="I1993" cm="1">
        <f t="array" ref="I1993">_xlfn.XLOOKUP(1,('Clean Data'!$A$1:$A$1893='Core data'!A1993)*('Clean Data'!$D$1:$D$1893='Core data'!D1993),'Clean Data'!$E$1:$E$1893,,0)</f>
        <v>1</v>
      </c>
    </row>
    <row r="1994" spans="1:9" hidden="1">
      <c r="A1994">
        <v>14</v>
      </c>
      <c r="B1994" t="s">
        <v>178</v>
      </c>
      <c r="C1994" t="s">
        <v>450</v>
      </c>
      <c r="D1994" t="s">
        <v>109</v>
      </c>
      <c r="E1994" s="73" t="s">
        <v>162</v>
      </c>
      <c r="F1994" t="s">
        <v>450</v>
      </c>
      <c r="G1994" t="s">
        <v>113</v>
      </c>
      <c r="H1994" t="s">
        <v>109</v>
      </c>
      <c r="I1994" cm="1">
        <f t="array" ref="I1994">_xlfn.XLOOKUP(1,('Clean Data'!$A$1:$A$1893='Core data'!A1994)*('Clean Data'!$D$1:$D$1893='Core data'!D1994),'Clean Data'!$E$1:$E$1893,,0)</f>
        <v>1</v>
      </c>
    </row>
    <row r="1995" spans="1:9" hidden="1">
      <c r="A1995">
        <v>14</v>
      </c>
      <c r="B1995" t="s">
        <v>178</v>
      </c>
      <c r="C1995" t="s">
        <v>450</v>
      </c>
      <c r="D1995" t="s">
        <v>109</v>
      </c>
      <c r="E1995" s="69" t="s">
        <v>163</v>
      </c>
      <c r="F1995" s="71" t="s">
        <v>450</v>
      </c>
      <c r="G1995" t="s">
        <v>358</v>
      </c>
      <c r="H1995" t="s">
        <v>354</v>
      </c>
      <c r="I1995" cm="1">
        <f t="array" ref="I1995">_xlfn.XLOOKUP(1,('Clean Data'!$A$1:$A$1893='Core data'!A1995)*('Clean Data'!$D$1:$D$1893='Core data'!D1995),'Clean Data'!$E$1:$E$1893,,0)</f>
        <v>1</v>
      </c>
    </row>
    <row r="1996" spans="1:9" hidden="1">
      <c r="A1996">
        <v>14</v>
      </c>
      <c r="B1996" t="s">
        <v>178</v>
      </c>
      <c r="C1996" t="s">
        <v>450</v>
      </c>
      <c r="D1996" t="s">
        <v>109</v>
      </c>
      <c r="E1996" s="68" t="s">
        <v>164</v>
      </c>
      <c r="F1996" s="70" t="s">
        <v>450</v>
      </c>
      <c r="G1996" t="s">
        <v>359</v>
      </c>
      <c r="H1996" t="s">
        <v>355</v>
      </c>
      <c r="I1996" cm="1">
        <f t="array" ref="I1996">_xlfn.XLOOKUP(1,('Clean Data'!$A$1:$A$1893='Core data'!A1996)*('Clean Data'!$D$1:$D$1893='Core data'!D1996),'Clean Data'!$E$1:$E$1893,,0)</f>
        <v>1</v>
      </c>
    </row>
    <row r="1997" spans="1:9" hidden="1">
      <c r="A1997">
        <v>15</v>
      </c>
      <c r="B1997" t="s">
        <v>179</v>
      </c>
      <c r="C1997" t="s">
        <v>450</v>
      </c>
      <c r="D1997" t="s">
        <v>109</v>
      </c>
      <c r="E1997" s="73" t="s">
        <v>162</v>
      </c>
      <c r="F1997" t="s">
        <v>450</v>
      </c>
      <c r="G1997" t="s">
        <v>113</v>
      </c>
      <c r="H1997" t="s">
        <v>109</v>
      </c>
      <c r="I1997" cm="1">
        <f t="array" ref="I1997">_xlfn.XLOOKUP(1,('Clean Data'!$A$1:$A$1893='Core data'!A1997)*('Clean Data'!$D$1:$D$1893='Core data'!D1997),'Clean Data'!$E$1:$E$1893,,0)</f>
        <v>1</v>
      </c>
    </row>
    <row r="1998" spans="1:9" hidden="1">
      <c r="A1998">
        <v>15</v>
      </c>
      <c r="B1998" t="s">
        <v>179</v>
      </c>
      <c r="C1998" t="s">
        <v>450</v>
      </c>
      <c r="D1998" t="s">
        <v>109</v>
      </c>
      <c r="E1998" s="69" t="s">
        <v>163</v>
      </c>
      <c r="F1998" s="71" t="s">
        <v>450</v>
      </c>
      <c r="G1998" t="s">
        <v>358</v>
      </c>
      <c r="H1998" t="s">
        <v>354</v>
      </c>
      <c r="I1998" cm="1">
        <f t="array" ref="I1998">_xlfn.XLOOKUP(1,('Clean Data'!$A$1:$A$1893='Core data'!A1998)*('Clean Data'!$D$1:$D$1893='Core data'!D1998),'Clean Data'!$E$1:$E$1893,,0)</f>
        <v>1</v>
      </c>
    </row>
    <row r="1999" spans="1:9" hidden="1">
      <c r="A1999">
        <v>15</v>
      </c>
      <c r="B1999" t="s">
        <v>179</v>
      </c>
      <c r="C1999" t="s">
        <v>450</v>
      </c>
      <c r="D1999" t="s">
        <v>109</v>
      </c>
      <c r="E1999" s="68" t="s">
        <v>164</v>
      </c>
      <c r="F1999" s="70" t="s">
        <v>450</v>
      </c>
      <c r="G1999" t="s">
        <v>359</v>
      </c>
      <c r="H1999" t="s">
        <v>355</v>
      </c>
      <c r="I1999" cm="1">
        <f t="array" ref="I1999">_xlfn.XLOOKUP(1,('Clean Data'!$A$1:$A$1893='Core data'!A1999)*('Clean Data'!$D$1:$D$1893='Core data'!D1999),'Clean Data'!$E$1:$E$1893,,0)</f>
        <v>1</v>
      </c>
    </row>
    <row r="2000" spans="1:9" hidden="1">
      <c r="A2000">
        <v>16</v>
      </c>
      <c r="B2000" t="s">
        <v>180</v>
      </c>
      <c r="C2000" t="s">
        <v>450</v>
      </c>
      <c r="D2000" t="s">
        <v>109</v>
      </c>
      <c r="E2000" s="73" t="s">
        <v>162</v>
      </c>
      <c r="F2000" t="s">
        <v>450</v>
      </c>
      <c r="G2000" t="s">
        <v>113</v>
      </c>
      <c r="H2000" t="s">
        <v>109</v>
      </c>
      <c r="I2000" cm="1">
        <f t="array" ref="I2000">_xlfn.XLOOKUP(1,('Clean Data'!$A$1:$A$1893='Core data'!A2000)*('Clean Data'!$D$1:$D$1893='Core data'!D2000),'Clean Data'!$E$1:$E$1893,,0)</f>
        <v>0</v>
      </c>
    </row>
    <row r="2001" spans="1:9" hidden="1">
      <c r="A2001">
        <v>16</v>
      </c>
      <c r="B2001" t="s">
        <v>180</v>
      </c>
      <c r="C2001" t="s">
        <v>450</v>
      </c>
      <c r="D2001" t="s">
        <v>109</v>
      </c>
      <c r="E2001" s="69" t="s">
        <v>163</v>
      </c>
      <c r="F2001" s="71" t="s">
        <v>450</v>
      </c>
      <c r="G2001" t="s">
        <v>358</v>
      </c>
      <c r="H2001" t="s">
        <v>354</v>
      </c>
      <c r="I2001" cm="1">
        <f t="array" ref="I2001">_xlfn.XLOOKUP(1,('Clean Data'!$A$1:$A$1893='Core data'!A2001)*('Clean Data'!$D$1:$D$1893='Core data'!D2001),'Clean Data'!$E$1:$E$1893,,0)</f>
        <v>0</v>
      </c>
    </row>
    <row r="2002" spans="1:9" hidden="1">
      <c r="A2002">
        <v>16</v>
      </c>
      <c r="B2002" t="s">
        <v>180</v>
      </c>
      <c r="C2002" t="s">
        <v>450</v>
      </c>
      <c r="D2002" t="s">
        <v>109</v>
      </c>
      <c r="E2002" s="68" t="s">
        <v>164</v>
      </c>
      <c r="F2002" s="70" t="s">
        <v>450</v>
      </c>
      <c r="G2002" t="s">
        <v>359</v>
      </c>
      <c r="H2002" t="s">
        <v>355</v>
      </c>
      <c r="I2002" cm="1">
        <f t="array" ref="I2002">_xlfn.XLOOKUP(1,('Clean Data'!$A$1:$A$1893='Core data'!A2002)*('Clean Data'!$D$1:$D$1893='Core data'!D2002),'Clean Data'!$E$1:$E$1893,,0)</f>
        <v>0</v>
      </c>
    </row>
    <row r="2003" spans="1:9" hidden="1">
      <c r="A2003">
        <v>1</v>
      </c>
      <c r="B2003" t="s">
        <v>166</v>
      </c>
      <c r="C2003" t="s">
        <v>450</v>
      </c>
      <c r="D2003" t="s">
        <v>112</v>
      </c>
      <c r="E2003" s="73" t="s">
        <v>162</v>
      </c>
      <c r="F2003" t="s">
        <v>450</v>
      </c>
      <c r="G2003" t="s">
        <v>113</v>
      </c>
      <c r="H2003" t="s">
        <v>112</v>
      </c>
      <c r="I2003" cm="1">
        <f t="array" ref="I2003">_xlfn.XLOOKUP(1,('Clean Data'!$A$1:$A$1893='Core data'!A2003)*('Clean Data'!$D$1:$D$1893='Core data'!D2003),'Clean Data'!$E$1:$E$1893,,0)</f>
        <v>1</v>
      </c>
    </row>
    <row r="2004" spans="1:9" hidden="1">
      <c r="A2004">
        <v>1</v>
      </c>
      <c r="B2004" t="s">
        <v>166</v>
      </c>
      <c r="C2004" t="s">
        <v>450</v>
      </c>
      <c r="D2004" t="s">
        <v>112</v>
      </c>
      <c r="E2004" s="69" t="s">
        <v>163</v>
      </c>
      <c r="F2004" s="71" t="s">
        <v>450</v>
      </c>
      <c r="G2004" t="s">
        <v>358</v>
      </c>
      <c r="H2004" t="s">
        <v>356</v>
      </c>
      <c r="I2004" cm="1">
        <f t="array" ref="I2004">_xlfn.XLOOKUP(1,('Clean Data'!$A$1:$A$1893='Core data'!A2004)*('Clean Data'!$D$1:$D$1893='Core data'!D2004),'Clean Data'!$E$1:$E$1893,,0)</f>
        <v>1</v>
      </c>
    </row>
    <row r="2005" spans="1:9" hidden="1">
      <c r="A2005">
        <v>1</v>
      </c>
      <c r="B2005" t="s">
        <v>166</v>
      </c>
      <c r="C2005" t="s">
        <v>450</v>
      </c>
      <c r="D2005" t="s">
        <v>112</v>
      </c>
      <c r="E2005" s="68" t="s">
        <v>164</v>
      </c>
      <c r="F2005" s="70" t="s">
        <v>450</v>
      </c>
      <c r="G2005" t="s">
        <v>359</v>
      </c>
      <c r="H2005" t="s">
        <v>357</v>
      </c>
      <c r="I2005" cm="1">
        <f t="array" ref="I2005">_xlfn.XLOOKUP(1,('Clean Data'!$A$1:$A$1893='Core data'!A2005)*('Clean Data'!$D$1:$D$1893='Core data'!D2005),'Clean Data'!$E$1:$E$1893,,0)</f>
        <v>1</v>
      </c>
    </row>
    <row r="2006" spans="1:9" hidden="1">
      <c r="A2006">
        <v>2</v>
      </c>
      <c r="B2006" t="s">
        <v>167</v>
      </c>
      <c r="C2006" t="s">
        <v>450</v>
      </c>
      <c r="D2006" t="s">
        <v>112</v>
      </c>
      <c r="E2006" s="73" t="s">
        <v>162</v>
      </c>
      <c r="F2006" t="s">
        <v>450</v>
      </c>
      <c r="G2006" t="s">
        <v>113</v>
      </c>
      <c r="H2006" t="s">
        <v>112</v>
      </c>
      <c r="I2006" cm="1">
        <f t="array" ref="I2006">_xlfn.XLOOKUP(1,('Clean Data'!$A$1:$A$1893='Core data'!A2006)*('Clean Data'!$D$1:$D$1893='Core data'!D2006),'Clean Data'!$E$1:$E$1893,,0)</f>
        <v>0</v>
      </c>
    </row>
    <row r="2007" spans="1:9" hidden="1">
      <c r="A2007">
        <v>2</v>
      </c>
      <c r="B2007" t="s">
        <v>167</v>
      </c>
      <c r="C2007" t="s">
        <v>450</v>
      </c>
      <c r="D2007" t="s">
        <v>112</v>
      </c>
      <c r="E2007" s="69" t="s">
        <v>163</v>
      </c>
      <c r="F2007" s="71" t="s">
        <v>450</v>
      </c>
      <c r="G2007" t="s">
        <v>358</v>
      </c>
      <c r="H2007" t="s">
        <v>356</v>
      </c>
      <c r="I2007" cm="1">
        <f t="array" ref="I2007">_xlfn.XLOOKUP(1,('Clean Data'!$A$1:$A$1893='Core data'!A2007)*('Clean Data'!$D$1:$D$1893='Core data'!D2007),'Clean Data'!$E$1:$E$1893,,0)</f>
        <v>0</v>
      </c>
    </row>
    <row r="2008" spans="1:9" hidden="1">
      <c r="A2008">
        <v>2</v>
      </c>
      <c r="B2008" t="s">
        <v>167</v>
      </c>
      <c r="C2008" t="s">
        <v>450</v>
      </c>
      <c r="D2008" t="s">
        <v>112</v>
      </c>
      <c r="E2008" s="68" t="s">
        <v>164</v>
      </c>
      <c r="F2008" s="70" t="s">
        <v>450</v>
      </c>
      <c r="G2008" t="s">
        <v>359</v>
      </c>
      <c r="H2008" t="s">
        <v>357</v>
      </c>
      <c r="I2008" cm="1">
        <f t="array" ref="I2008">_xlfn.XLOOKUP(1,('Clean Data'!$A$1:$A$1893='Core data'!A2008)*('Clean Data'!$D$1:$D$1893='Core data'!D2008),'Clean Data'!$E$1:$E$1893,,0)</f>
        <v>0</v>
      </c>
    </row>
    <row r="2009" spans="1:9" hidden="1">
      <c r="A2009">
        <v>4</v>
      </c>
      <c r="B2009" t="s">
        <v>444</v>
      </c>
      <c r="C2009" t="s">
        <v>450</v>
      </c>
      <c r="D2009" t="s">
        <v>112</v>
      </c>
      <c r="E2009" s="73" t="s">
        <v>162</v>
      </c>
      <c r="F2009" t="s">
        <v>450</v>
      </c>
      <c r="G2009" t="s">
        <v>113</v>
      </c>
      <c r="H2009" t="s">
        <v>112</v>
      </c>
      <c r="I2009" cm="1">
        <f t="array" ref="I2009">_xlfn.XLOOKUP(1,('Clean Data'!$A$1:$A$1893='Core data'!A2009)*('Clean Data'!$D$1:$D$1893='Core data'!D2009),'Clean Data'!$E$1:$E$1893,,0)</f>
        <v>1</v>
      </c>
    </row>
    <row r="2010" spans="1:9" hidden="1">
      <c r="A2010">
        <v>4</v>
      </c>
      <c r="B2010" t="s">
        <v>444</v>
      </c>
      <c r="C2010" t="s">
        <v>450</v>
      </c>
      <c r="D2010" t="s">
        <v>112</v>
      </c>
      <c r="E2010" s="69" t="s">
        <v>163</v>
      </c>
      <c r="F2010" s="71" t="s">
        <v>450</v>
      </c>
      <c r="G2010" t="s">
        <v>358</v>
      </c>
      <c r="H2010" t="s">
        <v>356</v>
      </c>
      <c r="I2010" cm="1">
        <f t="array" ref="I2010">_xlfn.XLOOKUP(1,('Clean Data'!$A$1:$A$1893='Core data'!A2010)*('Clean Data'!$D$1:$D$1893='Core data'!D2010),'Clean Data'!$E$1:$E$1893,,0)</f>
        <v>1</v>
      </c>
    </row>
    <row r="2011" spans="1:9" hidden="1">
      <c r="A2011">
        <v>4</v>
      </c>
      <c r="B2011" t="s">
        <v>444</v>
      </c>
      <c r="C2011" t="s">
        <v>450</v>
      </c>
      <c r="D2011" t="s">
        <v>112</v>
      </c>
      <c r="E2011" s="68" t="s">
        <v>164</v>
      </c>
      <c r="F2011" s="70" t="s">
        <v>450</v>
      </c>
      <c r="G2011" t="s">
        <v>359</v>
      </c>
      <c r="H2011" t="s">
        <v>357</v>
      </c>
      <c r="I2011" cm="1">
        <f t="array" ref="I2011">_xlfn.XLOOKUP(1,('Clean Data'!$A$1:$A$1893='Core data'!A2011)*('Clean Data'!$D$1:$D$1893='Core data'!D2011),'Clean Data'!$E$1:$E$1893,,0)</f>
        <v>1</v>
      </c>
    </row>
    <row r="2012" spans="1:9" hidden="1">
      <c r="A2012">
        <v>5</v>
      </c>
      <c r="B2012" t="s">
        <v>169</v>
      </c>
      <c r="C2012" t="s">
        <v>450</v>
      </c>
      <c r="D2012" t="s">
        <v>112</v>
      </c>
      <c r="E2012" s="73" t="s">
        <v>162</v>
      </c>
      <c r="F2012" t="s">
        <v>450</v>
      </c>
      <c r="G2012" t="s">
        <v>113</v>
      </c>
      <c r="H2012" t="s">
        <v>112</v>
      </c>
      <c r="I2012" cm="1">
        <f t="array" ref="I2012">_xlfn.XLOOKUP(1,('Clean Data'!$A$1:$A$1893='Core data'!A2012)*('Clean Data'!$D$1:$D$1893='Core data'!D2012),'Clean Data'!$E$1:$E$1893,,0)</f>
        <v>1</v>
      </c>
    </row>
    <row r="2013" spans="1:9" hidden="1">
      <c r="A2013">
        <v>5</v>
      </c>
      <c r="B2013" t="s">
        <v>169</v>
      </c>
      <c r="C2013" t="s">
        <v>450</v>
      </c>
      <c r="D2013" t="s">
        <v>112</v>
      </c>
      <c r="E2013" s="69" t="s">
        <v>163</v>
      </c>
      <c r="F2013" s="71" t="s">
        <v>450</v>
      </c>
      <c r="G2013" t="s">
        <v>358</v>
      </c>
      <c r="H2013" t="s">
        <v>356</v>
      </c>
      <c r="I2013" cm="1">
        <f t="array" ref="I2013">_xlfn.XLOOKUP(1,('Clean Data'!$A$1:$A$1893='Core data'!A2013)*('Clean Data'!$D$1:$D$1893='Core data'!D2013),'Clean Data'!$E$1:$E$1893,,0)</f>
        <v>1</v>
      </c>
    </row>
    <row r="2014" spans="1:9" hidden="1">
      <c r="A2014">
        <v>5</v>
      </c>
      <c r="B2014" t="s">
        <v>169</v>
      </c>
      <c r="C2014" t="s">
        <v>450</v>
      </c>
      <c r="D2014" t="s">
        <v>112</v>
      </c>
      <c r="E2014" s="68" t="s">
        <v>164</v>
      </c>
      <c r="F2014" s="70" t="s">
        <v>450</v>
      </c>
      <c r="G2014" t="s">
        <v>359</v>
      </c>
      <c r="H2014" t="s">
        <v>357</v>
      </c>
      <c r="I2014" cm="1">
        <f t="array" ref="I2014">_xlfn.XLOOKUP(1,('Clean Data'!$A$1:$A$1893='Core data'!A2014)*('Clean Data'!$D$1:$D$1893='Core data'!D2014),'Clean Data'!$E$1:$E$1893,,0)</f>
        <v>1</v>
      </c>
    </row>
    <row r="2015" spans="1:9" hidden="1">
      <c r="A2015">
        <v>6</v>
      </c>
      <c r="B2015" t="s">
        <v>170</v>
      </c>
      <c r="C2015" t="s">
        <v>450</v>
      </c>
      <c r="D2015" t="s">
        <v>112</v>
      </c>
      <c r="E2015" s="73" t="s">
        <v>162</v>
      </c>
      <c r="F2015" t="s">
        <v>450</v>
      </c>
      <c r="G2015" t="s">
        <v>113</v>
      </c>
      <c r="H2015" t="s">
        <v>112</v>
      </c>
      <c r="I2015" cm="1">
        <f t="array" ref="I2015">_xlfn.XLOOKUP(1,('Clean Data'!$A$1:$A$1893='Core data'!A2015)*('Clean Data'!$D$1:$D$1893='Core data'!D2015),'Clean Data'!$E$1:$E$1893,,0)</f>
        <v>1</v>
      </c>
    </row>
    <row r="2016" spans="1:9" hidden="1">
      <c r="A2016">
        <v>6</v>
      </c>
      <c r="B2016" t="s">
        <v>170</v>
      </c>
      <c r="C2016" t="s">
        <v>450</v>
      </c>
      <c r="D2016" t="s">
        <v>112</v>
      </c>
      <c r="E2016" s="69" t="s">
        <v>163</v>
      </c>
      <c r="F2016" s="71" t="s">
        <v>450</v>
      </c>
      <c r="G2016" t="s">
        <v>358</v>
      </c>
      <c r="H2016" t="s">
        <v>356</v>
      </c>
      <c r="I2016" cm="1">
        <f t="array" ref="I2016">_xlfn.XLOOKUP(1,('Clean Data'!$A$1:$A$1893='Core data'!A2016)*('Clean Data'!$D$1:$D$1893='Core data'!D2016),'Clean Data'!$E$1:$E$1893,,0)</f>
        <v>1</v>
      </c>
    </row>
    <row r="2017" spans="1:9" hidden="1">
      <c r="A2017">
        <v>6</v>
      </c>
      <c r="B2017" t="s">
        <v>170</v>
      </c>
      <c r="C2017" t="s">
        <v>450</v>
      </c>
      <c r="D2017" t="s">
        <v>112</v>
      </c>
      <c r="E2017" s="68" t="s">
        <v>164</v>
      </c>
      <c r="F2017" s="70" t="s">
        <v>450</v>
      </c>
      <c r="G2017" t="s">
        <v>359</v>
      </c>
      <c r="H2017" t="s">
        <v>357</v>
      </c>
      <c r="I2017" cm="1">
        <f t="array" ref="I2017">_xlfn.XLOOKUP(1,('Clean Data'!$A$1:$A$1893='Core data'!A2017)*('Clean Data'!$D$1:$D$1893='Core data'!D2017),'Clean Data'!$E$1:$E$1893,,0)</f>
        <v>1</v>
      </c>
    </row>
    <row r="2018" spans="1:9" hidden="1">
      <c r="A2018">
        <v>7</v>
      </c>
      <c r="B2018" t="s">
        <v>171</v>
      </c>
      <c r="C2018" t="s">
        <v>450</v>
      </c>
      <c r="D2018" t="s">
        <v>112</v>
      </c>
      <c r="E2018" s="73" t="s">
        <v>162</v>
      </c>
      <c r="F2018" t="s">
        <v>450</v>
      </c>
      <c r="G2018" t="s">
        <v>113</v>
      </c>
      <c r="H2018" t="s">
        <v>112</v>
      </c>
      <c r="I2018" cm="1">
        <f t="array" ref="I2018">_xlfn.XLOOKUP(1,('Clean Data'!$A$1:$A$1893='Core data'!A2018)*('Clean Data'!$D$1:$D$1893='Core data'!D2018),'Clean Data'!$E$1:$E$1893,,0)</f>
        <v>0</v>
      </c>
    </row>
    <row r="2019" spans="1:9" hidden="1">
      <c r="A2019">
        <v>7</v>
      </c>
      <c r="B2019" t="s">
        <v>171</v>
      </c>
      <c r="C2019" t="s">
        <v>450</v>
      </c>
      <c r="D2019" t="s">
        <v>112</v>
      </c>
      <c r="E2019" s="69" t="s">
        <v>163</v>
      </c>
      <c r="F2019" s="71" t="s">
        <v>450</v>
      </c>
      <c r="G2019" t="s">
        <v>358</v>
      </c>
      <c r="H2019" t="s">
        <v>356</v>
      </c>
      <c r="I2019" cm="1">
        <f t="array" ref="I2019">_xlfn.XLOOKUP(1,('Clean Data'!$A$1:$A$1893='Core data'!A2019)*('Clean Data'!$D$1:$D$1893='Core data'!D2019),'Clean Data'!$E$1:$E$1893,,0)</f>
        <v>0</v>
      </c>
    </row>
    <row r="2020" spans="1:9" hidden="1">
      <c r="A2020">
        <v>7</v>
      </c>
      <c r="B2020" t="s">
        <v>171</v>
      </c>
      <c r="C2020" t="s">
        <v>450</v>
      </c>
      <c r="D2020" t="s">
        <v>112</v>
      </c>
      <c r="E2020" s="68" t="s">
        <v>164</v>
      </c>
      <c r="F2020" s="70" t="s">
        <v>450</v>
      </c>
      <c r="G2020" t="s">
        <v>359</v>
      </c>
      <c r="H2020" t="s">
        <v>357</v>
      </c>
      <c r="I2020" cm="1">
        <f t="array" ref="I2020">_xlfn.XLOOKUP(1,('Clean Data'!$A$1:$A$1893='Core data'!A2020)*('Clean Data'!$D$1:$D$1893='Core data'!D2020),'Clean Data'!$E$1:$E$1893,,0)</f>
        <v>0</v>
      </c>
    </row>
    <row r="2021" spans="1:9" hidden="1">
      <c r="A2021">
        <v>8</v>
      </c>
      <c r="B2021" t="s">
        <v>172</v>
      </c>
      <c r="C2021" t="s">
        <v>450</v>
      </c>
      <c r="D2021" t="s">
        <v>112</v>
      </c>
      <c r="E2021" s="73" t="s">
        <v>162</v>
      </c>
      <c r="F2021" t="s">
        <v>450</v>
      </c>
      <c r="G2021" t="s">
        <v>113</v>
      </c>
      <c r="H2021" t="s">
        <v>112</v>
      </c>
      <c r="I2021" cm="1">
        <f t="array" ref="I2021">_xlfn.XLOOKUP(1,('Clean Data'!$A$1:$A$1893='Core data'!A2021)*('Clean Data'!$D$1:$D$1893='Core data'!D2021),'Clean Data'!$E$1:$E$1893,,0)</f>
        <v>1</v>
      </c>
    </row>
    <row r="2022" spans="1:9" hidden="1">
      <c r="A2022">
        <v>8</v>
      </c>
      <c r="B2022" t="s">
        <v>172</v>
      </c>
      <c r="C2022" t="s">
        <v>450</v>
      </c>
      <c r="D2022" t="s">
        <v>112</v>
      </c>
      <c r="E2022" s="69" t="s">
        <v>163</v>
      </c>
      <c r="F2022" s="71" t="s">
        <v>450</v>
      </c>
      <c r="G2022" t="s">
        <v>358</v>
      </c>
      <c r="H2022" t="s">
        <v>356</v>
      </c>
      <c r="I2022" cm="1">
        <f t="array" ref="I2022">_xlfn.XLOOKUP(1,('Clean Data'!$A$1:$A$1893='Core data'!A2022)*('Clean Data'!$D$1:$D$1893='Core data'!D2022),'Clean Data'!$E$1:$E$1893,,0)</f>
        <v>1</v>
      </c>
    </row>
    <row r="2023" spans="1:9" hidden="1">
      <c r="A2023">
        <v>8</v>
      </c>
      <c r="B2023" t="s">
        <v>172</v>
      </c>
      <c r="C2023" t="s">
        <v>450</v>
      </c>
      <c r="D2023" t="s">
        <v>112</v>
      </c>
      <c r="E2023" s="68" t="s">
        <v>164</v>
      </c>
      <c r="F2023" s="70" t="s">
        <v>450</v>
      </c>
      <c r="G2023" t="s">
        <v>359</v>
      </c>
      <c r="H2023" t="s">
        <v>357</v>
      </c>
      <c r="I2023" cm="1">
        <f t="array" ref="I2023">_xlfn.XLOOKUP(1,('Clean Data'!$A$1:$A$1893='Core data'!A2023)*('Clean Data'!$D$1:$D$1893='Core data'!D2023),'Clean Data'!$E$1:$E$1893,,0)</f>
        <v>1</v>
      </c>
    </row>
    <row r="2024" spans="1:9" hidden="1">
      <c r="A2024">
        <v>9</v>
      </c>
      <c r="B2024" t="s">
        <v>173</v>
      </c>
      <c r="C2024" t="s">
        <v>450</v>
      </c>
      <c r="D2024" t="s">
        <v>112</v>
      </c>
      <c r="E2024" s="73" t="s">
        <v>162</v>
      </c>
      <c r="F2024" t="s">
        <v>450</v>
      </c>
      <c r="G2024" t="s">
        <v>113</v>
      </c>
      <c r="H2024" t="s">
        <v>112</v>
      </c>
      <c r="I2024" cm="1">
        <f t="array" ref="I2024">_xlfn.XLOOKUP(1,('Clean Data'!$A$1:$A$1893='Core data'!A2024)*('Clean Data'!$D$1:$D$1893='Core data'!D2024),'Clean Data'!$E$1:$E$1893,,0)</f>
        <v>1</v>
      </c>
    </row>
    <row r="2025" spans="1:9" hidden="1">
      <c r="A2025">
        <v>9</v>
      </c>
      <c r="B2025" t="s">
        <v>173</v>
      </c>
      <c r="C2025" t="s">
        <v>450</v>
      </c>
      <c r="D2025" t="s">
        <v>112</v>
      </c>
      <c r="E2025" s="69" t="s">
        <v>163</v>
      </c>
      <c r="F2025" s="71" t="s">
        <v>450</v>
      </c>
      <c r="G2025" t="s">
        <v>358</v>
      </c>
      <c r="H2025" t="s">
        <v>356</v>
      </c>
      <c r="I2025" cm="1">
        <f t="array" ref="I2025">_xlfn.XLOOKUP(1,('Clean Data'!$A$1:$A$1893='Core data'!A2025)*('Clean Data'!$D$1:$D$1893='Core data'!D2025),'Clean Data'!$E$1:$E$1893,,0)</f>
        <v>1</v>
      </c>
    </row>
    <row r="2026" spans="1:9" hidden="1">
      <c r="A2026">
        <v>9</v>
      </c>
      <c r="B2026" t="s">
        <v>173</v>
      </c>
      <c r="C2026" t="s">
        <v>450</v>
      </c>
      <c r="D2026" t="s">
        <v>112</v>
      </c>
      <c r="E2026" s="68" t="s">
        <v>164</v>
      </c>
      <c r="F2026" s="70" t="s">
        <v>450</v>
      </c>
      <c r="G2026" t="s">
        <v>359</v>
      </c>
      <c r="H2026" t="s">
        <v>357</v>
      </c>
      <c r="I2026" cm="1">
        <f t="array" ref="I2026">_xlfn.XLOOKUP(1,('Clean Data'!$A$1:$A$1893='Core data'!A2026)*('Clean Data'!$D$1:$D$1893='Core data'!D2026),'Clean Data'!$E$1:$E$1893,,0)</f>
        <v>1</v>
      </c>
    </row>
    <row r="2027" spans="1:9" hidden="1">
      <c r="A2027">
        <v>10</v>
      </c>
      <c r="B2027" t="s">
        <v>174</v>
      </c>
      <c r="C2027" t="s">
        <v>450</v>
      </c>
      <c r="D2027" t="s">
        <v>112</v>
      </c>
      <c r="E2027" s="73" t="s">
        <v>162</v>
      </c>
      <c r="F2027" t="s">
        <v>450</v>
      </c>
      <c r="G2027" t="s">
        <v>113</v>
      </c>
      <c r="H2027" t="s">
        <v>112</v>
      </c>
      <c r="I2027" cm="1">
        <f t="array" ref="I2027">_xlfn.XLOOKUP(1,('Clean Data'!$A$1:$A$1893='Core data'!A2027)*('Clean Data'!$D$1:$D$1893='Core data'!D2027),'Clean Data'!$E$1:$E$1893,,0)</f>
        <v>1</v>
      </c>
    </row>
    <row r="2028" spans="1:9" hidden="1">
      <c r="A2028">
        <v>10</v>
      </c>
      <c r="B2028" t="s">
        <v>174</v>
      </c>
      <c r="C2028" t="s">
        <v>450</v>
      </c>
      <c r="D2028" t="s">
        <v>112</v>
      </c>
      <c r="E2028" s="69" t="s">
        <v>163</v>
      </c>
      <c r="F2028" s="71" t="s">
        <v>450</v>
      </c>
      <c r="G2028" t="s">
        <v>358</v>
      </c>
      <c r="H2028" t="s">
        <v>356</v>
      </c>
      <c r="I2028" cm="1">
        <f t="array" ref="I2028">_xlfn.XLOOKUP(1,('Clean Data'!$A$1:$A$1893='Core data'!A2028)*('Clean Data'!$D$1:$D$1893='Core data'!D2028),'Clean Data'!$E$1:$E$1893,,0)</f>
        <v>1</v>
      </c>
    </row>
    <row r="2029" spans="1:9" hidden="1">
      <c r="A2029">
        <v>10</v>
      </c>
      <c r="B2029" t="s">
        <v>174</v>
      </c>
      <c r="C2029" t="s">
        <v>450</v>
      </c>
      <c r="D2029" t="s">
        <v>112</v>
      </c>
      <c r="E2029" s="68" t="s">
        <v>164</v>
      </c>
      <c r="F2029" s="70" t="s">
        <v>450</v>
      </c>
      <c r="G2029" t="s">
        <v>359</v>
      </c>
      <c r="H2029" t="s">
        <v>357</v>
      </c>
      <c r="I2029" cm="1">
        <f t="array" ref="I2029">_xlfn.XLOOKUP(1,('Clean Data'!$A$1:$A$1893='Core data'!A2029)*('Clean Data'!$D$1:$D$1893='Core data'!D2029),'Clean Data'!$E$1:$E$1893,,0)</f>
        <v>1</v>
      </c>
    </row>
    <row r="2030" spans="1:9" hidden="1">
      <c r="A2030">
        <v>11</v>
      </c>
      <c r="B2030" t="s">
        <v>175</v>
      </c>
      <c r="C2030" t="s">
        <v>450</v>
      </c>
      <c r="D2030" t="s">
        <v>112</v>
      </c>
      <c r="E2030" s="73" t="s">
        <v>162</v>
      </c>
      <c r="F2030" t="s">
        <v>450</v>
      </c>
      <c r="G2030" t="s">
        <v>113</v>
      </c>
      <c r="H2030" t="s">
        <v>112</v>
      </c>
      <c r="I2030" cm="1">
        <f t="array" ref="I2030">_xlfn.XLOOKUP(1,('Clean Data'!$A$1:$A$1893='Core data'!A2030)*('Clean Data'!$D$1:$D$1893='Core data'!D2030),'Clean Data'!$E$1:$E$1893,,0)</f>
        <v>1</v>
      </c>
    </row>
    <row r="2031" spans="1:9" hidden="1">
      <c r="A2031">
        <v>11</v>
      </c>
      <c r="B2031" t="s">
        <v>175</v>
      </c>
      <c r="C2031" t="s">
        <v>450</v>
      </c>
      <c r="D2031" t="s">
        <v>112</v>
      </c>
      <c r="E2031" s="69" t="s">
        <v>163</v>
      </c>
      <c r="F2031" s="71" t="s">
        <v>450</v>
      </c>
      <c r="G2031" t="s">
        <v>358</v>
      </c>
      <c r="H2031" t="s">
        <v>356</v>
      </c>
      <c r="I2031" cm="1">
        <f t="array" ref="I2031">_xlfn.XLOOKUP(1,('Clean Data'!$A$1:$A$1893='Core data'!A2031)*('Clean Data'!$D$1:$D$1893='Core data'!D2031),'Clean Data'!$E$1:$E$1893,,0)</f>
        <v>1</v>
      </c>
    </row>
    <row r="2032" spans="1:9" hidden="1">
      <c r="A2032">
        <v>11</v>
      </c>
      <c r="B2032" t="s">
        <v>175</v>
      </c>
      <c r="C2032" t="s">
        <v>450</v>
      </c>
      <c r="D2032" t="s">
        <v>112</v>
      </c>
      <c r="E2032" s="68" t="s">
        <v>164</v>
      </c>
      <c r="F2032" s="70" t="s">
        <v>450</v>
      </c>
      <c r="G2032" t="s">
        <v>359</v>
      </c>
      <c r="H2032" t="s">
        <v>357</v>
      </c>
      <c r="I2032" cm="1">
        <f t="array" ref="I2032">_xlfn.XLOOKUP(1,('Clean Data'!$A$1:$A$1893='Core data'!A2032)*('Clean Data'!$D$1:$D$1893='Core data'!D2032),'Clean Data'!$E$1:$E$1893,,0)</f>
        <v>1</v>
      </c>
    </row>
    <row r="2033" spans="1:9" hidden="1">
      <c r="A2033">
        <v>12</v>
      </c>
      <c r="B2033" t="s">
        <v>176</v>
      </c>
      <c r="C2033" t="s">
        <v>450</v>
      </c>
      <c r="D2033" t="s">
        <v>112</v>
      </c>
      <c r="E2033" s="73" t="s">
        <v>162</v>
      </c>
      <c r="F2033" t="s">
        <v>450</v>
      </c>
      <c r="G2033" t="s">
        <v>113</v>
      </c>
      <c r="H2033" t="s">
        <v>112</v>
      </c>
      <c r="I2033" cm="1">
        <f t="array" ref="I2033">_xlfn.XLOOKUP(1,('Clean Data'!$A$1:$A$1893='Core data'!A2033)*('Clean Data'!$D$1:$D$1893='Core data'!D2033),'Clean Data'!$E$1:$E$1893,,0)</f>
        <v>0</v>
      </c>
    </row>
    <row r="2034" spans="1:9" hidden="1">
      <c r="A2034">
        <v>12</v>
      </c>
      <c r="B2034" t="s">
        <v>176</v>
      </c>
      <c r="C2034" t="s">
        <v>450</v>
      </c>
      <c r="D2034" t="s">
        <v>112</v>
      </c>
      <c r="E2034" s="69" t="s">
        <v>163</v>
      </c>
      <c r="F2034" s="71" t="s">
        <v>450</v>
      </c>
      <c r="G2034" t="s">
        <v>358</v>
      </c>
      <c r="H2034" t="s">
        <v>356</v>
      </c>
      <c r="I2034" cm="1">
        <f t="array" ref="I2034">_xlfn.XLOOKUP(1,('Clean Data'!$A$1:$A$1893='Core data'!A2034)*('Clean Data'!$D$1:$D$1893='Core data'!D2034),'Clean Data'!$E$1:$E$1893,,0)</f>
        <v>0</v>
      </c>
    </row>
    <row r="2035" spans="1:9" hidden="1">
      <c r="A2035">
        <v>12</v>
      </c>
      <c r="B2035" t="s">
        <v>176</v>
      </c>
      <c r="C2035" t="s">
        <v>450</v>
      </c>
      <c r="D2035" t="s">
        <v>112</v>
      </c>
      <c r="E2035" s="68" t="s">
        <v>164</v>
      </c>
      <c r="F2035" s="70" t="s">
        <v>450</v>
      </c>
      <c r="G2035" t="s">
        <v>359</v>
      </c>
      <c r="H2035" t="s">
        <v>357</v>
      </c>
      <c r="I2035" cm="1">
        <f t="array" ref="I2035">_xlfn.XLOOKUP(1,('Clean Data'!$A$1:$A$1893='Core data'!A2035)*('Clean Data'!$D$1:$D$1893='Core data'!D2035),'Clean Data'!$E$1:$E$1893,,0)</f>
        <v>0</v>
      </c>
    </row>
    <row r="2036" spans="1:9" hidden="1">
      <c r="A2036">
        <v>13</v>
      </c>
      <c r="B2036" t="s">
        <v>177</v>
      </c>
      <c r="C2036" t="s">
        <v>450</v>
      </c>
      <c r="D2036" t="s">
        <v>112</v>
      </c>
      <c r="E2036" s="73" t="s">
        <v>162</v>
      </c>
      <c r="F2036" t="s">
        <v>450</v>
      </c>
      <c r="G2036" t="s">
        <v>113</v>
      </c>
      <c r="H2036" t="s">
        <v>112</v>
      </c>
      <c r="I2036" cm="1">
        <f t="array" ref="I2036">_xlfn.XLOOKUP(1,('Clean Data'!$A$1:$A$1893='Core data'!A2036)*('Clean Data'!$D$1:$D$1893='Core data'!D2036),'Clean Data'!$E$1:$E$1893,,0)</f>
        <v>1</v>
      </c>
    </row>
    <row r="2037" spans="1:9" hidden="1">
      <c r="A2037">
        <v>13</v>
      </c>
      <c r="B2037" t="s">
        <v>177</v>
      </c>
      <c r="C2037" t="s">
        <v>450</v>
      </c>
      <c r="D2037" t="s">
        <v>112</v>
      </c>
      <c r="E2037" s="69" t="s">
        <v>163</v>
      </c>
      <c r="F2037" s="71" t="s">
        <v>450</v>
      </c>
      <c r="G2037" t="s">
        <v>358</v>
      </c>
      <c r="H2037" t="s">
        <v>356</v>
      </c>
      <c r="I2037" cm="1">
        <f t="array" ref="I2037">_xlfn.XLOOKUP(1,('Clean Data'!$A$1:$A$1893='Core data'!A2037)*('Clean Data'!$D$1:$D$1893='Core data'!D2037),'Clean Data'!$E$1:$E$1893,,0)</f>
        <v>1</v>
      </c>
    </row>
    <row r="2038" spans="1:9" hidden="1">
      <c r="A2038">
        <v>13</v>
      </c>
      <c r="B2038" t="s">
        <v>177</v>
      </c>
      <c r="C2038" t="s">
        <v>450</v>
      </c>
      <c r="D2038" t="s">
        <v>112</v>
      </c>
      <c r="E2038" s="68" t="s">
        <v>164</v>
      </c>
      <c r="F2038" s="70" t="s">
        <v>450</v>
      </c>
      <c r="G2038" t="s">
        <v>359</v>
      </c>
      <c r="H2038" t="s">
        <v>357</v>
      </c>
      <c r="I2038" cm="1">
        <f t="array" ref="I2038">_xlfn.XLOOKUP(1,('Clean Data'!$A$1:$A$1893='Core data'!A2038)*('Clean Data'!$D$1:$D$1893='Core data'!D2038),'Clean Data'!$E$1:$E$1893,,0)</f>
        <v>1</v>
      </c>
    </row>
    <row r="2039" spans="1:9" hidden="1">
      <c r="A2039">
        <v>14</v>
      </c>
      <c r="B2039" t="s">
        <v>178</v>
      </c>
      <c r="C2039" t="s">
        <v>450</v>
      </c>
      <c r="D2039" t="s">
        <v>112</v>
      </c>
      <c r="E2039" s="73" t="s">
        <v>162</v>
      </c>
      <c r="F2039" t="s">
        <v>450</v>
      </c>
      <c r="G2039" t="s">
        <v>113</v>
      </c>
      <c r="H2039" t="s">
        <v>112</v>
      </c>
      <c r="I2039" cm="1">
        <f t="array" ref="I2039">_xlfn.XLOOKUP(1,('Clean Data'!$A$1:$A$1893='Core data'!A2039)*('Clean Data'!$D$1:$D$1893='Core data'!D2039),'Clean Data'!$E$1:$E$1893,,0)</f>
        <v>1</v>
      </c>
    </row>
    <row r="2040" spans="1:9" hidden="1">
      <c r="A2040">
        <v>14</v>
      </c>
      <c r="B2040" t="s">
        <v>178</v>
      </c>
      <c r="C2040" t="s">
        <v>450</v>
      </c>
      <c r="D2040" t="s">
        <v>112</v>
      </c>
      <c r="E2040" s="69" t="s">
        <v>163</v>
      </c>
      <c r="F2040" s="71" t="s">
        <v>450</v>
      </c>
      <c r="G2040" t="s">
        <v>358</v>
      </c>
      <c r="H2040" t="s">
        <v>356</v>
      </c>
      <c r="I2040" cm="1">
        <f t="array" ref="I2040">_xlfn.XLOOKUP(1,('Clean Data'!$A$1:$A$1893='Core data'!A2040)*('Clean Data'!$D$1:$D$1893='Core data'!D2040),'Clean Data'!$E$1:$E$1893,,0)</f>
        <v>1</v>
      </c>
    </row>
    <row r="2041" spans="1:9" hidden="1">
      <c r="A2041">
        <v>14</v>
      </c>
      <c r="B2041" t="s">
        <v>178</v>
      </c>
      <c r="C2041" t="s">
        <v>450</v>
      </c>
      <c r="D2041" t="s">
        <v>112</v>
      </c>
      <c r="E2041" s="68" t="s">
        <v>164</v>
      </c>
      <c r="F2041" s="70" t="s">
        <v>450</v>
      </c>
      <c r="G2041" t="s">
        <v>359</v>
      </c>
      <c r="H2041" t="s">
        <v>357</v>
      </c>
      <c r="I2041" cm="1">
        <f t="array" ref="I2041">_xlfn.XLOOKUP(1,('Clean Data'!$A$1:$A$1893='Core data'!A2041)*('Clean Data'!$D$1:$D$1893='Core data'!D2041),'Clean Data'!$E$1:$E$1893,,0)</f>
        <v>1</v>
      </c>
    </row>
    <row r="2042" spans="1:9" hidden="1">
      <c r="A2042">
        <v>15</v>
      </c>
      <c r="B2042" t="s">
        <v>179</v>
      </c>
      <c r="C2042" t="s">
        <v>450</v>
      </c>
      <c r="D2042" t="s">
        <v>112</v>
      </c>
      <c r="E2042" s="73" t="s">
        <v>162</v>
      </c>
      <c r="F2042" t="s">
        <v>450</v>
      </c>
      <c r="G2042" t="s">
        <v>113</v>
      </c>
      <c r="H2042" t="s">
        <v>112</v>
      </c>
      <c r="I2042" cm="1">
        <f t="array" ref="I2042">_xlfn.XLOOKUP(1,('Clean Data'!$A$1:$A$1893='Core data'!A2042)*('Clean Data'!$D$1:$D$1893='Core data'!D2042),'Clean Data'!$E$1:$E$1893,,0)</f>
        <v>1</v>
      </c>
    </row>
    <row r="2043" spans="1:9" hidden="1">
      <c r="A2043">
        <v>15</v>
      </c>
      <c r="B2043" t="s">
        <v>179</v>
      </c>
      <c r="C2043" t="s">
        <v>450</v>
      </c>
      <c r="D2043" t="s">
        <v>112</v>
      </c>
      <c r="E2043" s="69" t="s">
        <v>163</v>
      </c>
      <c r="F2043" s="71" t="s">
        <v>450</v>
      </c>
      <c r="G2043" t="s">
        <v>358</v>
      </c>
      <c r="H2043" t="s">
        <v>356</v>
      </c>
      <c r="I2043" cm="1">
        <f t="array" ref="I2043">_xlfn.XLOOKUP(1,('Clean Data'!$A$1:$A$1893='Core data'!A2043)*('Clean Data'!$D$1:$D$1893='Core data'!D2043),'Clean Data'!$E$1:$E$1893,,0)</f>
        <v>1</v>
      </c>
    </row>
    <row r="2044" spans="1:9" hidden="1">
      <c r="A2044">
        <v>15</v>
      </c>
      <c r="B2044" t="s">
        <v>179</v>
      </c>
      <c r="C2044" t="s">
        <v>450</v>
      </c>
      <c r="D2044" t="s">
        <v>112</v>
      </c>
      <c r="E2044" s="68" t="s">
        <v>164</v>
      </c>
      <c r="F2044" s="70" t="s">
        <v>450</v>
      </c>
      <c r="G2044" t="s">
        <v>359</v>
      </c>
      <c r="H2044" t="s">
        <v>357</v>
      </c>
      <c r="I2044" cm="1">
        <f t="array" ref="I2044">_xlfn.XLOOKUP(1,('Clean Data'!$A$1:$A$1893='Core data'!A2044)*('Clean Data'!$D$1:$D$1893='Core data'!D2044),'Clean Data'!$E$1:$E$1893,,0)</f>
        <v>1</v>
      </c>
    </row>
    <row r="2045" spans="1:9" hidden="1">
      <c r="A2045">
        <v>16</v>
      </c>
      <c r="B2045" t="s">
        <v>180</v>
      </c>
      <c r="C2045" t="s">
        <v>450</v>
      </c>
      <c r="D2045" t="s">
        <v>112</v>
      </c>
      <c r="E2045" s="73" t="s">
        <v>162</v>
      </c>
      <c r="F2045" t="s">
        <v>450</v>
      </c>
      <c r="G2045" t="s">
        <v>113</v>
      </c>
      <c r="H2045" t="s">
        <v>112</v>
      </c>
      <c r="I2045" cm="1">
        <f t="array" ref="I2045">_xlfn.XLOOKUP(1,('Clean Data'!$A$1:$A$1893='Core data'!A2045)*('Clean Data'!$D$1:$D$1893='Core data'!D2045),'Clean Data'!$E$1:$E$1893,,0)</f>
        <v>0</v>
      </c>
    </row>
    <row r="2046" spans="1:9" hidden="1">
      <c r="A2046">
        <v>16</v>
      </c>
      <c r="B2046" t="s">
        <v>180</v>
      </c>
      <c r="C2046" t="s">
        <v>450</v>
      </c>
      <c r="D2046" t="s">
        <v>112</v>
      </c>
      <c r="E2046" s="69" t="s">
        <v>163</v>
      </c>
      <c r="F2046" s="71" t="s">
        <v>450</v>
      </c>
      <c r="G2046" t="s">
        <v>358</v>
      </c>
      <c r="H2046" t="s">
        <v>356</v>
      </c>
      <c r="I2046" cm="1">
        <f t="array" ref="I2046">_xlfn.XLOOKUP(1,('Clean Data'!$A$1:$A$1893='Core data'!A2046)*('Clean Data'!$D$1:$D$1893='Core data'!D2046),'Clean Data'!$E$1:$E$1893,,0)</f>
        <v>0</v>
      </c>
    </row>
    <row r="2047" spans="1:9" hidden="1">
      <c r="A2047">
        <v>16</v>
      </c>
      <c r="B2047" t="s">
        <v>180</v>
      </c>
      <c r="C2047" t="s">
        <v>450</v>
      </c>
      <c r="D2047" t="s">
        <v>112</v>
      </c>
      <c r="E2047" s="68" t="s">
        <v>164</v>
      </c>
      <c r="F2047" s="70" t="s">
        <v>450</v>
      </c>
      <c r="G2047" t="s">
        <v>359</v>
      </c>
      <c r="H2047" t="s">
        <v>357</v>
      </c>
      <c r="I2047" cm="1">
        <f t="array" ref="I2047">_xlfn.XLOOKUP(1,('Clean Data'!$A$1:$A$1893='Core data'!A2047)*('Clean Data'!$D$1:$D$1893='Core data'!D2047),'Clean Data'!$E$1:$E$1893,,0)</f>
        <v>0</v>
      </c>
    </row>
    <row r="2048" spans="1:9" hidden="1">
      <c r="A2048">
        <v>16</v>
      </c>
      <c r="B2048" t="s">
        <v>180</v>
      </c>
      <c r="C2048" t="s">
        <v>83</v>
      </c>
      <c r="D2048" t="s">
        <v>116</v>
      </c>
      <c r="E2048" s="73" t="s">
        <v>162</v>
      </c>
      <c r="F2048" s="71" t="s">
        <v>83</v>
      </c>
      <c r="G2048" t="s">
        <v>83</v>
      </c>
      <c r="H2048" t="s">
        <v>116</v>
      </c>
      <c r="I2048" cm="1">
        <f t="array" ref="I2048">_xlfn.XLOOKUP(1,('Clean Data'!$A$1:$A$1893='Core data'!A2048)*('Clean Data'!$D$1:$D$1893='Core data'!D2048),'Clean Data'!$E$1:$E$1893,,0)</f>
        <v>0</v>
      </c>
    </row>
    <row r="2049" spans="1:9" hidden="1">
      <c r="A2049">
        <v>16</v>
      </c>
      <c r="B2049" t="s">
        <v>180</v>
      </c>
      <c r="C2049" t="s">
        <v>83</v>
      </c>
      <c r="D2049" t="s">
        <v>116</v>
      </c>
      <c r="E2049" s="68" t="s">
        <v>164</v>
      </c>
      <c r="F2049" s="71" t="s">
        <v>83</v>
      </c>
      <c r="G2049" t="s">
        <v>319</v>
      </c>
      <c r="H2049" t="s">
        <v>361</v>
      </c>
      <c r="I2049" cm="1">
        <f t="array" ref="I2049">_xlfn.XLOOKUP(1,('Clean Data'!$A$1:$A$1893='Core data'!A2049)*('Clean Data'!$D$1:$D$1893='Core data'!D2049),'Clean Data'!$E$1:$E$1893,,0)</f>
        <v>0</v>
      </c>
    </row>
    <row r="2050" spans="1:9" hidden="1">
      <c r="A2050">
        <v>16</v>
      </c>
      <c r="B2050" t="s">
        <v>180</v>
      </c>
      <c r="C2050" t="s">
        <v>83</v>
      </c>
      <c r="D2050" t="s">
        <v>116</v>
      </c>
      <c r="E2050" s="68" t="s">
        <v>163</v>
      </c>
      <c r="F2050" s="71" t="s">
        <v>83</v>
      </c>
      <c r="G2050" t="s">
        <v>318</v>
      </c>
      <c r="H2050" t="s">
        <v>360</v>
      </c>
      <c r="I2050" cm="1">
        <f t="array" ref="I2050">_xlfn.XLOOKUP(1,('Clean Data'!$A$1:$A$1893='Core data'!A2050)*('Clean Data'!$D$1:$D$1893='Core data'!D2050),'Clean Data'!$E$1:$E$1893,,0)</f>
        <v>0</v>
      </c>
    </row>
    <row r="2051" spans="1:9" hidden="1">
      <c r="A2051">
        <v>1</v>
      </c>
      <c r="B2051" t="s">
        <v>166</v>
      </c>
      <c r="C2051" t="s">
        <v>83</v>
      </c>
      <c r="D2051" t="s">
        <v>116</v>
      </c>
      <c r="E2051" s="73" t="s">
        <v>162</v>
      </c>
      <c r="F2051" s="71" t="s">
        <v>83</v>
      </c>
      <c r="G2051" t="s">
        <v>83</v>
      </c>
      <c r="H2051" t="s">
        <v>116</v>
      </c>
      <c r="I2051" cm="1">
        <f t="array" ref="I2051">_xlfn.XLOOKUP(1,('Clean Data'!$A$1:$A$1893='Core data'!A2051)*('Clean Data'!$D$1:$D$1893='Core data'!D2051),'Clean Data'!$E$1:$E$1893,,0)</f>
        <v>1</v>
      </c>
    </row>
    <row r="2052" spans="1:9" hidden="1">
      <c r="A2052">
        <v>2</v>
      </c>
      <c r="B2052" t="s">
        <v>167</v>
      </c>
      <c r="C2052" t="s">
        <v>83</v>
      </c>
      <c r="D2052" t="s">
        <v>116</v>
      </c>
      <c r="E2052" s="73" t="s">
        <v>162</v>
      </c>
      <c r="F2052" s="71" t="s">
        <v>83</v>
      </c>
      <c r="G2052" t="s">
        <v>83</v>
      </c>
      <c r="H2052" t="s">
        <v>116</v>
      </c>
      <c r="I2052" cm="1">
        <f t="array" ref="I2052">_xlfn.XLOOKUP(1,('Clean Data'!$A$1:$A$1893='Core data'!A2052)*('Clean Data'!$D$1:$D$1893='Core data'!D2052),'Clean Data'!$E$1:$E$1893,,0)</f>
        <v>0</v>
      </c>
    </row>
    <row r="2053" spans="1:9" hidden="1">
      <c r="A2053">
        <v>4</v>
      </c>
      <c r="B2053" t="s">
        <v>444</v>
      </c>
      <c r="C2053" t="s">
        <v>83</v>
      </c>
      <c r="D2053" t="s">
        <v>116</v>
      </c>
      <c r="E2053" s="73" t="s">
        <v>162</v>
      </c>
      <c r="F2053" s="71" t="s">
        <v>83</v>
      </c>
      <c r="G2053" t="s">
        <v>83</v>
      </c>
      <c r="H2053" t="s">
        <v>116</v>
      </c>
      <c r="I2053" cm="1">
        <f t="array" ref="I2053">_xlfn.XLOOKUP(1,('Clean Data'!$A$1:$A$1893='Core data'!A2053)*('Clean Data'!$D$1:$D$1893='Core data'!D2053),'Clean Data'!$E$1:$E$1893,,0)</f>
        <v>1</v>
      </c>
    </row>
    <row r="2054" spans="1:9" hidden="1">
      <c r="A2054">
        <v>5</v>
      </c>
      <c r="B2054" t="s">
        <v>169</v>
      </c>
      <c r="C2054" t="s">
        <v>83</v>
      </c>
      <c r="D2054" t="s">
        <v>116</v>
      </c>
      <c r="E2054" s="73" t="s">
        <v>162</v>
      </c>
      <c r="F2054" s="71" t="s">
        <v>83</v>
      </c>
      <c r="G2054" t="s">
        <v>83</v>
      </c>
      <c r="H2054" t="s">
        <v>116</v>
      </c>
      <c r="I2054" cm="1">
        <f t="array" ref="I2054">_xlfn.XLOOKUP(1,('Clean Data'!$A$1:$A$1893='Core data'!A2054)*('Clean Data'!$D$1:$D$1893='Core data'!D2054),'Clean Data'!$E$1:$E$1893,,0)</f>
        <v>1</v>
      </c>
    </row>
    <row r="2055" spans="1:9" hidden="1">
      <c r="A2055">
        <v>6</v>
      </c>
      <c r="B2055" t="s">
        <v>170</v>
      </c>
      <c r="C2055" t="s">
        <v>83</v>
      </c>
      <c r="D2055" t="s">
        <v>116</v>
      </c>
      <c r="E2055" s="73" t="s">
        <v>162</v>
      </c>
      <c r="F2055" s="71" t="s">
        <v>83</v>
      </c>
      <c r="G2055" t="s">
        <v>83</v>
      </c>
      <c r="H2055" t="s">
        <v>116</v>
      </c>
      <c r="I2055" cm="1">
        <f t="array" ref="I2055">_xlfn.XLOOKUP(1,('Clean Data'!$A$1:$A$1893='Core data'!A2055)*('Clean Data'!$D$1:$D$1893='Core data'!D2055),'Clean Data'!$E$1:$E$1893,,0)</f>
        <v>0</v>
      </c>
    </row>
    <row r="2056" spans="1:9" hidden="1">
      <c r="A2056">
        <v>7</v>
      </c>
      <c r="B2056" t="s">
        <v>171</v>
      </c>
      <c r="C2056" t="s">
        <v>83</v>
      </c>
      <c r="D2056" t="s">
        <v>116</v>
      </c>
      <c r="E2056" s="73" t="s">
        <v>162</v>
      </c>
      <c r="F2056" s="71" t="s">
        <v>83</v>
      </c>
      <c r="G2056" t="s">
        <v>83</v>
      </c>
      <c r="H2056" t="s">
        <v>116</v>
      </c>
      <c r="I2056" cm="1">
        <f t="array" ref="I2056">_xlfn.XLOOKUP(1,('Clean Data'!$A$1:$A$1893='Core data'!A2056)*('Clean Data'!$D$1:$D$1893='Core data'!D2056),'Clean Data'!$E$1:$E$1893,,0)</f>
        <v>1</v>
      </c>
    </row>
    <row r="2057" spans="1:9" hidden="1">
      <c r="A2057">
        <v>8</v>
      </c>
      <c r="B2057" t="s">
        <v>172</v>
      </c>
      <c r="C2057" t="s">
        <v>83</v>
      </c>
      <c r="D2057" t="s">
        <v>116</v>
      </c>
      <c r="E2057" s="73" t="s">
        <v>162</v>
      </c>
      <c r="F2057" s="71" t="s">
        <v>83</v>
      </c>
      <c r="G2057" t="s">
        <v>83</v>
      </c>
      <c r="H2057" t="s">
        <v>116</v>
      </c>
      <c r="I2057" cm="1">
        <f t="array" ref="I2057">_xlfn.XLOOKUP(1,('Clean Data'!$A$1:$A$1893='Core data'!A2057)*('Clean Data'!$D$1:$D$1893='Core data'!D2057),'Clean Data'!$E$1:$E$1893,,0)</f>
        <v>0</v>
      </c>
    </row>
    <row r="2058" spans="1:9" hidden="1">
      <c r="A2058">
        <v>9</v>
      </c>
      <c r="B2058" t="s">
        <v>173</v>
      </c>
      <c r="C2058" t="s">
        <v>83</v>
      </c>
      <c r="D2058" t="s">
        <v>116</v>
      </c>
      <c r="E2058" s="73" t="s">
        <v>162</v>
      </c>
      <c r="F2058" s="71" t="s">
        <v>83</v>
      </c>
      <c r="G2058" t="s">
        <v>83</v>
      </c>
      <c r="H2058" t="s">
        <v>116</v>
      </c>
      <c r="I2058" cm="1">
        <f t="array" ref="I2058">_xlfn.XLOOKUP(1,('Clean Data'!$A$1:$A$1893='Core data'!A2058)*('Clean Data'!$D$1:$D$1893='Core data'!D2058),'Clean Data'!$E$1:$E$1893,,0)</f>
        <v>0</v>
      </c>
    </row>
    <row r="2059" spans="1:9" hidden="1">
      <c r="A2059">
        <v>10</v>
      </c>
      <c r="B2059" t="s">
        <v>174</v>
      </c>
      <c r="C2059" t="s">
        <v>83</v>
      </c>
      <c r="D2059" t="s">
        <v>116</v>
      </c>
      <c r="E2059" s="73" t="s">
        <v>162</v>
      </c>
      <c r="F2059" s="71" t="s">
        <v>83</v>
      </c>
      <c r="G2059" t="s">
        <v>83</v>
      </c>
      <c r="H2059" t="s">
        <v>116</v>
      </c>
      <c r="I2059" cm="1">
        <f t="array" ref="I2059">_xlfn.XLOOKUP(1,('Clean Data'!$A$1:$A$1893='Core data'!A2059)*('Clean Data'!$D$1:$D$1893='Core data'!D2059),'Clean Data'!$E$1:$E$1893,,0)</f>
        <v>0</v>
      </c>
    </row>
    <row r="2060" spans="1:9" hidden="1">
      <c r="A2060">
        <v>11</v>
      </c>
      <c r="B2060" t="s">
        <v>175</v>
      </c>
      <c r="C2060" t="s">
        <v>83</v>
      </c>
      <c r="D2060" t="s">
        <v>116</v>
      </c>
      <c r="E2060" s="73" t="s">
        <v>162</v>
      </c>
      <c r="F2060" s="71" t="s">
        <v>83</v>
      </c>
      <c r="G2060" t="s">
        <v>83</v>
      </c>
      <c r="H2060" t="s">
        <v>116</v>
      </c>
      <c r="I2060" cm="1">
        <f t="array" ref="I2060">_xlfn.XLOOKUP(1,('Clean Data'!$A$1:$A$1893='Core data'!A2060)*('Clean Data'!$D$1:$D$1893='Core data'!D2060),'Clean Data'!$E$1:$E$1893,,0)</f>
        <v>1</v>
      </c>
    </row>
    <row r="2061" spans="1:9" hidden="1">
      <c r="A2061">
        <v>12</v>
      </c>
      <c r="B2061" t="s">
        <v>176</v>
      </c>
      <c r="C2061" t="s">
        <v>83</v>
      </c>
      <c r="D2061" t="s">
        <v>116</v>
      </c>
      <c r="E2061" s="73" t="s">
        <v>162</v>
      </c>
      <c r="F2061" s="71" t="s">
        <v>83</v>
      </c>
      <c r="G2061" t="s">
        <v>83</v>
      </c>
      <c r="H2061" t="s">
        <v>116</v>
      </c>
      <c r="I2061" cm="1">
        <f t="array" ref="I2061">_xlfn.XLOOKUP(1,('Clean Data'!$A$1:$A$1893='Core data'!A2061)*('Clean Data'!$D$1:$D$1893='Core data'!D2061),'Clean Data'!$E$1:$E$1893,,0)</f>
        <v>0</v>
      </c>
    </row>
    <row r="2062" spans="1:9" hidden="1">
      <c r="A2062">
        <v>13</v>
      </c>
      <c r="B2062" t="s">
        <v>177</v>
      </c>
      <c r="C2062" t="s">
        <v>83</v>
      </c>
      <c r="D2062" t="s">
        <v>116</v>
      </c>
      <c r="E2062" s="73" t="s">
        <v>162</v>
      </c>
      <c r="F2062" s="71" t="s">
        <v>83</v>
      </c>
      <c r="G2062" t="s">
        <v>83</v>
      </c>
      <c r="H2062" t="s">
        <v>116</v>
      </c>
      <c r="I2062" cm="1">
        <f t="array" ref="I2062">_xlfn.XLOOKUP(1,('Clean Data'!$A$1:$A$1893='Core data'!A2062)*('Clean Data'!$D$1:$D$1893='Core data'!D2062),'Clean Data'!$E$1:$E$1893,,0)</f>
        <v>1</v>
      </c>
    </row>
    <row r="2063" spans="1:9" hidden="1">
      <c r="A2063">
        <v>14</v>
      </c>
      <c r="B2063" t="s">
        <v>178</v>
      </c>
      <c r="C2063" t="s">
        <v>83</v>
      </c>
      <c r="D2063" t="s">
        <v>116</v>
      </c>
      <c r="E2063" s="73" t="s">
        <v>162</v>
      </c>
      <c r="F2063" s="71" t="s">
        <v>83</v>
      </c>
      <c r="G2063" t="s">
        <v>83</v>
      </c>
      <c r="H2063" t="s">
        <v>116</v>
      </c>
      <c r="I2063" cm="1">
        <f t="array" ref="I2063">_xlfn.XLOOKUP(1,('Clean Data'!$A$1:$A$1893='Core data'!A2063)*('Clean Data'!$D$1:$D$1893='Core data'!D2063),'Clean Data'!$E$1:$E$1893,,0)</f>
        <v>0</v>
      </c>
    </row>
    <row r="2064" spans="1:9" hidden="1">
      <c r="A2064">
        <v>15</v>
      </c>
      <c r="B2064" t="s">
        <v>179</v>
      </c>
      <c r="C2064" t="s">
        <v>83</v>
      </c>
      <c r="D2064" t="s">
        <v>116</v>
      </c>
      <c r="E2064" s="73" t="s">
        <v>162</v>
      </c>
      <c r="F2064" s="71" t="s">
        <v>83</v>
      </c>
      <c r="G2064" t="s">
        <v>83</v>
      </c>
      <c r="H2064" t="s">
        <v>116</v>
      </c>
      <c r="I2064" cm="1">
        <f t="array" ref="I2064">_xlfn.XLOOKUP(1,('Clean Data'!$A$1:$A$1893='Core data'!A2064)*('Clean Data'!$D$1:$D$1893='Core data'!D2064),'Clean Data'!$E$1:$E$1893,,0)</f>
        <v>0</v>
      </c>
    </row>
    <row r="2065" spans="1:9" hidden="1">
      <c r="A2065">
        <v>1</v>
      </c>
      <c r="B2065" t="s">
        <v>166</v>
      </c>
      <c r="C2065" t="s">
        <v>83</v>
      </c>
      <c r="D2065" t="s">
        <v>116</v>
      </c>
      <c r="E2065" s="68" t="s">
        <v>164</v>
      </c>
      <c r="F2065" s="71" t="s">
        <v>83</v>
      </c>
      <c r="G2065" t="s">
        <v>319</v>
      </c>
      <c r="H2065" t="s">
        <v>361</v>
      </c>
      <c r="I2065" cm="1">
        <f t="array" ref="I2065">_xlfn.XLOOKUP(1,('Clean Data'!$A$1:$A$1893='Core data'!A2065)*('Clean Data'!$D$1:$D$1893='Core data'!D2065),'Clean Data'!$E$1:$E$1893,,0)</f>
        <v>1</v>
      </c>
    </row>
    <row r="2066" spans="1:9" hidden="1">
      <c r="A2066">
        <v>2</v>
      </c>
      <c r="B2066" t="s">
        <v>167</v>
      </c>
      <c r="C2066" t="s">
        <v>83</v>
      </c>
      <c r="D2066" t="s">
        <v>116</v>
      </c>
      <c r="E2066" s="68" t="s">
        <v>164</v>
      </c>
      <c r="F2066" s="71" t="s">
        <v>83</v>
      </c>
      <c r="G2066" t="s">
        <v>319</v>
      </c>
      <c r="H2066" t="s">
        <v>361</v>
      </c>
      <c r="I2066" cm="1">
        <f t="array" ref="I2066">_xlfn.XLOOKUP(1,('Clean Data'!$A$1:$A$1893='Core data'!A2066)*('Clean Data'!$D$1:$D$1893='Core data'!D2066),'Clean Data'!$E$1:$E$1893,,0)</f>
        <v>0</v>
      </c>
    </row>
    <row r="2067" spans="1:9" hidden="1">
      <c r="A2067">
        <v>4</v>
      </c>
      <c r="B2067" t="s">
        <v>444</v>
      </c>
      <c r="C2067" t="s">
        <v>83</v>
      </c>
      <c r="D2067" t="s">
        <v>116</v>
      </c>
      <c r="E2067" s="68" t="s">
        <v>164</v>
      </c>
      <c r="F2067" s="71" t="s">
        <v>83</v>
      </c>
      <c r="G2067" t="s">
        <v>319</v>
      </c>
      <c r="H2067" t="s">
        <v>361</v>
      </c>
      <c r="I2067" cm="1">
        <f t="array" ref="I2067">_xlfn.XLOOKUP(1,('Clean Data'!$A$1:$A$1893='Core data'!A2067)*('Clean Data'!$D$1:$D$1893='Core data'!D2067),'Clean Data'!$E$1:$E$1893,,0)</f>
        <v>1</v>
      </c>
    </row>
    <row r="2068" spans="1:9" hidden="1">
      <c r="A2068">
        <v>5</v>
      </c>
      <c r="B2068" t="s">
        <v>169</v>
      </c>
      <c r="C2068" t="s">
        <v>83</v>
      </c>
      <c r="D2068" t="s">
        <v>116</v>
      </c>
      <c r="E2068" s="68" t="s">
        <v>164</v>
      </c>
      <c r="F2068" s="71" t="s">
        <v>83</v>
      </c>
      <c r="G2068" t="s">
        <v>319</v>
      </c>
      <c r="H2068" t="s">
        <v>361</v>
      </c>
      <c r="I2068" cm="1">
        <f t="array" ref="I2068">_xlfn.XLOOKUP(1,('Clean Data'!$A$1:$A$1893='Core data'!A2068)*('Clean Data'!$D$1:$D$1893='Core data'!D2068),'Clean Data'!$E$1:$E$1893,,0)</f>
        <v>1</v>
      </c>
    </row>
    <row r="2069" spans="1:9" hidden="1">
      <c r="A2069">
        <v>6</v>
      </c>
      <c r="B2069" t="s">
        <v>170</v>
      </c>
      <c r="C2069" t="s">
        <v>83</v>
      </c>
      <c r="D2069" t="s">
        <v>116</v>
      </c>
      <c r="E2069" s="68" t="s">
        <v>164</v>
      </c>
      <c r="F2069" s="71" t="s">
        <v>83</v>
      </c>
      <c r="G2069" t="s">
        <v>319</v>
      </c>
      <c r="H2069" t="s">
        <v>361</v>
      </c>
      <c r="I2069" cm="1">
        <f t="array" ref="I2069">_xlfn.XLOOKUP(1,('Clean Data'!$A$1:$A$1893='Core data'!A2069)*('Clean Data'!$D$1:$D$1893='Core data'!D2069),'Clean Data'!$E$1:$E$1893,,0)</f>
        <v>0</v>
      </c>
    </row>
    <row r="2070" spans="1:9" hidden="1">
      <c r="A2070">
        <v>7</v>
      </c>
      <c r="B2070" t="s">
        <v>171</v>
      </c>
      <c r="C2070" t="s">
        <v>83</v>
      </c>
      <c r="D2070" t="s">
        <v>116</v>
      </c>
      <c r="E2070" s="68" t="s">
        <v>164</v>
      </c>
      <c r="F2070" s="71" t="s">
        <v>83</v>
      </c>
      <c r="G2070" t="s">
        <v>319</v>
      </c>
      <c r="H2070" t="s">
        <v>361</v>
      </c>
      <c r="I2070" cm="1">
        <f t="array" ref="I2070">_xlfn.XLOOKUP(1,('Clean Data'!$A$1:$A$1893='Core data'!A2070)*('Clean Data'!$D$1:$D$1893='Core data'!D2070),'Clean Data'!$E$1:$E$1893,,0)</f>
        <v>1</v>
      </c>
    </row>
    <row r="2071" spans="1:9" hidden="1">
      <c r="A2071">
        <v>8</v>
      </c>
      <c r="B2071" t="s">
        <v>172</v>
      </c>
      <c r="C2071" t="s">
        <v>83</v>
      </c>
      <c r="D2071" t="s">
        <v>116</v>
      </c>
      <c r="E2071" s="68" t="s">
        <v>164</v>
      </c>
      <c r="F2071" s="71" t="s">
        <v>83</v>
      </c>
      <c r="G2071" t="s">
        <v>319</v>
      </c>
      <c r="H2071" t="s">
        <v>361</v>
      </c>
      <c r="I2071" cm="1">
        <f t="array" ref="I2071">_xlfn.XLOOKUP(1,('Clean Data'!$A$1:$A$1893='Core data'!A2071)*('Clean Data'!$D$1:$D$1893='Core data'!D2071),'Clean Data'!$E$1:$E$1893,,0)</f>
        <v>0</v>
      </c>
    </row>
    <row r="2072" spans="1:9" hidden="1">
      <c r="A2072">
        <v>9</v>
      </c>
      <c r="B2072" t="s">
        <v>173</v>
      </c>
      <c r="C2072" t="s">
        <v>83</v>
      </c>
      <c r="D2072" t="s">
        <v>116</v>
      </c>
      <c r="E2072" s="68" t="s">
        <v>164</v>
      </c>
      <c r="F2072" s="71" t="s">
        <v>83</v>
      </c>
      <c r="G2072" t="s">
        <v>319</v>
      </c>
      <c r="H2072" t="s">
        <v>361</v>
      </c>
      <c r="I2072" cm="1">
        <f t="array" ref="I2072">_xlfn.XLOOKUP(1,('Clean Data'!$A$1:$A$1893='Core data'!A2072)*('Clean Data'!$D$1:$D$1893='Core data'!D2072),'Clean Data'!$E$1:$E$1893,,0)</f>
        <v>0</v>
      </c>
    </row>
    <row r="2073" spans="1:9" hidden="1">
      <c r="A2073">
        <v>10</v>
      </c>
      <c r="B2073" t="s">
        <v>174</v>
      </c>
      <c r="C2073" t="s">
        <v>83</v>
      </c>
      <c r="D2073" t="s">
        <v>116</v>
      </c>
      <c r="E2073" s="68" t="s">
        <v>164</v>
      </c>
      <c r="F2073" s="71" t="s">
        <v>83</v>
      </c>
      <c r="G2073" t="s">
        <v>319</v>
      </c>
      <c r="H2073" t="s">
        <v>361</v>
      </c>
      <c r="I2073" cm="1">
        <f t="array" ref="I2073">_xlfn.XLOOKUP(1,('Clean Data'!$A$1:$A$1893='Core data'!A2073)*('Clean Data'!$D$1:$D$1893='Core data'!D2073),'Clean Data'!$E$1:$E$1893,,0)</f>
        <v>0</v>
      </c>
    </row>
    <row r="2074" spans="1:9" hidden="1">
      <c r="A2074">
        <v>11</v>
      </c>
      <c r="B2074" t="s">
        <v>175</v>
      </c>
      <c r="C2074" t="s">
        <v>83</v>
      </c>
      <c r="D2074" t="s">
        <v>116</v>
      </c>
      <c r="E2074" s="68" t="s">
        <v>164</v>
      </c>
      <c r="F2074" s="71" t="s">
        <v>83</v>
      </c>
      <c r="G2074" t="s">
        <v>319</v>
      </c>
      <c r="H2074" t="s">
        <v>361</v>
      </c>
      <c r="I2074" cm="1">
        <f t="array" ref="I2074">_xlfn.XLOOKUP(1,('Clean Data'!$A$1:$A$1893='Core data'!A2074)*('Clean Data'!$D$1:$D$1893='Core data'!D2074),'Clean Data'!$E$1:$E$1893,,0)</f>
        <v>1</v>
      </c>
    </row>
    <row r="2075" spans="1:9" hidden="1">
      <c r="A2075">
        <v>12</v>
      </c>
      <c r="B2075" t="s">
        <v>176</v>
      </c>
      <c r="C2075" t="s">
        <v>83</v>
      </c>
      <c r="D2075" t="s">
        <v>116</v>
      </c>
      <c r="E2075" s="68" t="s">
        <v>164</v>
      </c>
      <c r="F2075" s="71" t="s">
        <v>83</v>
      </c>
      <c r="G2075" t="s">
        <v>319</v>
      </c>
      <c r="H2075" t="s">
        <v>361</v>
      </c>
      <c r="I2075" cm="1">
        <f t="array" ref="I2075">_xlfn.XLOOKUP(1,('Clean Data'!$A$1:$A$1893='Core data'!A2075)*('Clean Data'!$D$1:$D$1893='Core data'!D2075),'Clean Data'!$E$1:$E$1893,,0)</f>
        <v>0</v>
      </c>
    </row>
    <row r="2076" spans="1:9" hidden="1">
      <c r="A2076">
        <v>13</v>
      </c>
      <c r="B2076" t="s">
        <v>177</v>
      </c>
      <c r="C2076" t="s">
        <v>83</v>
      </c>
      <c r="D2076" t="s">
        <v>116</v>
      </c>
      <c r="E2076" s="68" t="s">
        <v>164</v>
      </c>
      <c r="F2076" s="71" t="s">
        <v>83</v>
      </c>
      <c r="G2076" t="s">
        <v>319</v>
      </c>
      <c r="H2076" t="s">
        <v>361</v>
      </c>
      <c r="I2076" cm="1">
        <f t="array" ref="I2076">_xlfn.XLOOKUP(1,('Clean Data'!$A$1:$A$1893='Core data'!A2076)*('Clean Data'!$D$1:$D$1893='Core data'!D2076),'Clean Data'!$E$1:$E$1893,,0)</f>
        <v>1</v>
      </c>
    </row>
    <row r="2077" spans="1:9" hidden="1">
      <c r="A2077">
        <v>14</v>
      </c>
      <c r="B2077" t="s">
        <v>178</v>
      </c>
      <c r="C2077" t="s">
        <v>83</v>
      </c>
      <c r="D2077" t="s">
        <v>116</v>
      </c>
      <c r="E2077" s="68" t="s">
        <v>164</v>
      </c>
      <c r="F2077" s="71" t="s">
        <v>83</v>
      </c>
      <c r="G2077" t="s">
        <v>319</v>
      </c>
      <c r="H2077" t="s">
        <v>361</v>
      </c>
      <c r="I2077" cm="1">
        <f t="array" ref="I2077">_xlfn.XLOOKUP(1,('Clean Data'!$A$1:$A$1893='Core data'!A2077)*('Clean Data'!$D$1:$D$1893='Core data'!D2077),'Clean Data'!$E$1:$E$1893,,0)</f>
        <v>0</v>
      </c>
    </row>
    <row r="2078" spans="1:9" hidden="1">
      <c r="A2078">
        <v>15</v>
      </c>
      <c r="B2078" t="s">
        <v>179</v>
      </c>
      <c r="C2078" t="s">
        <v>83</v>
      </c>
      <c r="D2078" t="s">
        <v>116</v>
      </c>
      <c r="E2078" s="68" t="s">
        <v>164</v>
      </c>
      <c r="F2078" s="71" t="s">
        <v>83</v>
      </c>
      <c r="G2078" t="s">
        <v>319</v>
      </c>
      <c r="H2078" t="s">
        <v>361</v>
      </c>
      <c r="I2078" cm="1">
        <f t="array" ref="I2078">_xlfn.XLOOKUP(1,('Clean Data'!$A$1:$A$1893='Core data'!A2078)*('Clean Data'!$D$1:$D$1893='Core data'!D2078),'Clean Data'!$E$1:$E$1893,,0)</f>
        <v>0</v>
      </c>
    </row>
    <row r="2079" spans="1:9" hidden="1">
      <c r="A2079">
        <v>1</v>
      </c>
      <c r="B2079" t="s">
        <v>166</v>
      </c>
      <c r="C2079" t="s">
        <v>83</v>
      </c>
      <c r="D2079" t="s">
        <v>116</v>
      </c>
      <c r="E2079" s="68" t="s">
        <v>163</v>
      </c>
      <c r="F2079" s="71" t="s">
        <v>83</v>
      </c>
      <c r="G2079" t="s">
        <v>318</v>
      </c>
      <c r="H2079" t="s">
        <v>360</v>
      </c>
      <c r="I2079" cm="1">
        <f t="array" ref="I2079">_xlfn.XLOOKUP(1,('Clean Data'!$A$1:$A$1893='Core data'!A2079)*('Clean Data'!$D$1:$D$1893='Core data'!D2079),'Clean Data'!$E$1:$E$1893,,0)</f>
        <v>1</v>
      </c>
    </row>
    <row r="2080" spans="1:9" hidden="1">
      <c r="A2080">
        <v>2</v>
      </c>
      <c r="B2080" t="s">
        <v>167</v>
      </c>
      <c r="C2080" t="s">
        <v>83</v>
      </c>
      <c r="D2080" t="s">
        <v>116</v>
      </c>
      <c r="E2080" s="68" t="s">
        <v>163</v>
      </c>
      <c r="F2080" s="71" t="s">
        <v>83</v>
      </c>
      <c r="G2080" t="s">
        <v>318</v>
      </c>
      <c r="H2080" t="s">
        <v>360</v>
      </c>
      <c r="I2080" cm="1">
        <f t="array" ref="I2080">_xlfn.XLOOKUP(1,('Clean Data'!$A$1:$A$1893='Core data'!A2080)*('Clean Data'!$D$1:$D$1893='Core data'!D2080),'Clean Data'!$E$1:$E$1893,,0)</f>
        <v>0</v>
      </c>
    </row>
    <row r="2081" spans="1:9" hidden="1">
      <c r="A2081">
        <v>4</v>
      </c>
      <c r="B2081" t="s">
        <v>444</v>
      </c>
      <c r="C2081" t="s">
        <v>83</v>
      </c>
      <c r="D2081" t="s">
        <v>116</v>
      </c>
      <c r="E2081" s="68" t="s">
        <v>163</v>
      </c>
      <c r="F2081" s="71" t="s">
        <v>83</v>
      </c>
      <c r="G2081" t="s">
        <v>318</v>
      </c>
      <c r="H2081" t="s">
        <v>360</v>
      </c>
      <c r="I2081" cm="1">
        <f t="array" ref="I2081">_xlfn.XLOOKUP(1,('Clean Data'!$A$1:$A$1893='Core data'!A2081)*('Clean Data'!$D$1:$D$1893='Core data'!D2081),'Clean Data'!$E$1:$E$1893,,0)</f>
        <v>1</v>
      </c>
    </row>
    <row r="2082" spans="1:9" hidden="1">
      <c r="A2082">
        <v>5</v>
      </c>
      <c r="B2082" t="s">
        <v>169</v>
      </c>
      <c r="C2082" t="s">
        <v>83</v>
      </c>
      <c r="D2082" t="s">
        <v>116</v>
      </c>
      <c r="E2082" s="68" t="s">
        <v>163</v>
      </c>
      <c r="F2082" s="71" t="s">
        <v>83</v>
      </c>
      <c r="G2082" t="s">
        <v>318</v>
      </c>
      <c r="H2082" t="s">
        <v>360</v>
      </c>
      <c r="I2082" cm="1">
        <f t="array" ref="I2082">_xlfn.XLOOKUP(1,('Clean Data'!$A$1:$A$1893='Core data'!A2082)*('Clean Data'!$D$1:$D$1893='Core data'!D2082),'Clean Data'!$E$1:$E$1893,,0)</f>
        <v>1</v>
      </c>
    </row>
    <row r="2083" spans="1:9" hidden="1">
      <c r="A2083">
        <v>6</v>
      </c>
      <c r="B2083" t="s">
        <v>170</v>
      </c>
      <c r="C2083" t="s">
        <v>83</v>
      </c>
      <c r="D2083" t="s">
        <v>116</v>
      </c>
      <c r="E2083" s="68" t="s">
        <v>163</v>
      </c>
      <c r="F2083" s="71" t="s">
        <v>83</v>
      </c>
      <c r="G2083" t="s">
        <v>318</v>
      </c>
      <c r="H2083" t="s">
        <v>360</v>
      </c>
      <c r="I2083" cm="1">
        <f t="array" ref="I2083">_xlfn.XLOOKUP(1,('Clean Data'!$A$1:$A$1893='Core data'!A2083)*('Clean Data'!$D$1:$D$1893='Core data'!D2083),'Clean Data'!$E$1:$E$1893,,0)</f>
        <v>0</v>
      </c>
    </row>
    <row r="2084" spans="1:9" hidden="1">
      <c r="A2084">
        <v>7</v>
      </c>
      <c r="B2084" t="s">
        <v>171</v>
      </c>
      <c r="C2084" t="s">
        <v>83</v>
      </c>
      <c r="D2084" t="s">
        <v>116</v>
      </c>
      <c r="E2084" s="68" t="s">
        <v>163</v>
      </c>
      <c r="F2084" s="71" t="s">
        <v>83</v>
      </c>
      <c r="G2084" t="s">
        <v>318</v>
      </c>
      <c r="H2084" t="s">
        <v>360</v>
      </c>
      <c r="I2084" cm="1">
        <f t="array" ref="I2084">_xlfn.XLOOKUP(1,('Clean Data'!$A$1:$A$1893='Core data'!A2084)*('Clean Data'!$D$1:$D$1893='Core data'!D2084),'Clean Data'!$E$1:$E$1893,,0)</f>
        <v>1</v>
      </c>
    </row>
    <row r="2085" spans="1:9" hidden="1">
      <c r="A2085">
        <v>8</v>
      </c>
      <c r="B2085" t="s">
        <v>172</v>
      </c>
      <c r="C2085" t="s">
        <v>83</v>
      </c>
      <c r="D2085" t="s">
        <v>116</v>
      </c>
      <c r="E2085" s="68" t="s">
        <v>163</v>
      </c>
      <c r="F2085" s="71" t="s">
        <v>83</v>
      </c>
      <c r="G2085" t="s">
        <v>318</v>
      </c>
      <c r="H2085" t="s">
        <v>360</v>
      </c>
      <c r="I2085" cm="1">
        <f t="array" ref="I2085">_xlfn.XLOOKUP(1,('Clean Data'!$A$1:$A$1893='Core data'!A2085)*('Clean Data'!$D$1:$D$1893='Core data'!D2085),'Clean Data'!$E$1:$E$1893,,0)</f>
        <v>0</v>
      </c>
    </row>
    <row r="2086" spans="1:9" hidden="1">
      <c r="A2086">
        <v>9</v>
      </c>
      <c r="B2086" t="s">
        <v>173</v>
      </c>
      <c r="C2086" t="s">
        <v>83</v>
      </c>
      <c r="D2086" t="s">
        <v>116</v>
      </c>
      <c r="E2086" s="68" t="s">
        <v>163</v>
      </c>
      <c r="F2086" s="71" t="s">
        <v>83</v>
      </c>
      <c r="G2086" t="s">
        <v>318</v>
      </c>
      <c r="H2086" t="s">
        <v>360</v>
      </c>
      <c r="I2086" cm="1">
        <f t="array" ref="I2086">_xlfn.XLOOKUP(1,('Clean Data'!$A$1:$A$1893='Core data'!A2086)*('Clean Data'!$D$1:$D$1893='Core data'!D2086),'Clean Data'!$E$1:$E$1893,,0)</f>
        <v>0</v>
      </c>
    </row>
    <row r="2087" spans="1:9" hidden="1">
      <c r="A2087">
        <v>10</v>
      </c>
      <c r="B2087" t="s">
        <v>174</v>
      </c>
      <c r="C2087" t="s">
        <v>83</v>
      </c>
      <c r="D2087" t="s">
        <v>116</v>
      </c>
      <c r="E2087" s="68" t="s">
        <v>163</v>
      </c>
      <c r="F2087" s="71" t="s">
        <v>83</v>
      </c>
      <c r="G2087" t="s">
        <v>318</v>
      </c>
      <c r="H2087" t="s">
        <v>360</v>
      </c>
      <c r="I2087" cm="1">
        <f t="array" ref="I2087">_xlfn.XLOOKUP(1,('Clean Data'!$A$1:$A$1893='Core data'!A2087)*('Clean Data'!$D$1:$D$1893='Core data'!D2087),'Clean Data'!$E$1:$E$1893,,0)</f>
        <v>0</v>
      </c>
    </row>
    <row r="2088" spans="1:9" hidden="1">
      <c r="A2088">
        <v>11</v>
      </c>
      <c r="B2088" t="s">
        <v>175</v>
      </c>
      <c r="C2088" t="s">
        <v>83</v>
      </c>
      <c r="D2088" t="s">
        <v>116</v>
      </c>
      <c r="E2088" s="68" t="s">
        <v>163</v>
      </c>
      <c r="F2088" s="71" t="s">
        <v>83</v>
      </c>
      <c r="G2088" t="s">
        <v>318</v>
      </c>
      <c r="H2088" t="s">
        <v>360</v>
      </c>
      <c r="I2088" cm="1">
        <f t="array" ref="I2088">_xlfn.XLOOKUP(1,('Clean Data'!$A$1:$A$1893='Core data'!A2088)*('Clean Data'!$D$1:$D$1893='Core data'!D2088),'Clean Data'!$E$1:$E$1893,,0)</f>
        <v>1</v>
      </c>
    </row>
    <row r="2089" spans="1:9" hidden="1">
      <c r="A2089">
        <v>12</v>
      </c>
      <c r="B2089" t="s">
        <v>176</v>
      </c>
      <c r="C2089" t="s">
        <v>83</v>
      </c>
      <c r="D2089" t="s">
        <v>116</v>
      </c>
      <c r="E2089" s="68" t="s">
        <v>163</v>
      </c>
      <c r="F2089" s="71" t="s">
        <v>83</v>
      </c>
      <c r="G2089" t="s">
        <v>318</v>
      </c>
      <c r="H2089" t="s">
        <v>360</v>
      </c>
      <c r="I2089" cm="1">
        <f t="array" ref="I2089">_xlfn.XLOOKUP(1,('Clean Data'!$A$1:$A$1893='Core data'!A2089)*('Clean Data'!$D$1:$D$1893='Core data'!D2089),'Clean Data'!$E$1:$E$1893,,0)</f>
        <v>0</v>
      </c>
    </row>
    <row r="2090" spans="1:9" hidden="1">
      <c r="A2090">
        <v>13</v>
      </c>
      <c r="B2090" t="s">
        <v>177</v>
      </c>
      <c r="C2090" t="s">
        <v>83</v>
      </c>
      <c r="D2090" t="s">
        <v>116</v>
      </c>
      <c r="E2090" s="68" t="s">
        <v>163</v>
      </c>
      <c r="F2090" s="71" t="s">
        <v>83</v>
      </c>
      <c r="G2090" t="s">
        <v>318</v>
      </c>
      <c r="H2090" t="s">
        <v>360</v>
      </c>
      <c r="I2090" cm="1">
        <f t="array" ref="I2090">_xlfn.XLOOKUP(1,('Clean Data'!$A$1:$A$1893='Core data'!A2090)*('Clean Data'!$D$1:$D$1893='Core data'!D2090),'Clean Data'!$E$1:$E$1893,,0)</f>
        <v>1</v>
      </c>
    </row>
    <row r="2091" spans="1:9" hidden="1">
      <c r="A2091">
        <v>14</v>
      </c>
      <c r="B2091" t="s">
        <v>178</v>
      </c>
      <c r="C2091" t="s">
        <v>83</v>
      </c>
      <c r="D2091" t="s">
        <v>116</v>
      </c>
      <c r="E2091" s="68" t="s">
        <v>163</v>
      </c>
      <c r="F2091" s="71" t="s">
        <v>83</v>
      </c>
      <c r="G2091" t="s">
        <v>318</v>
      </c>
      <c r="H2091" t="s">
        <v>360</v>
      </c>
      <c r="I2091" cm="1">
        <f t="array" ref="I2091">_xlfn.XLOOKUP(1,('Clean Data'!$A$1:$A$1893='Core data'!A2091)*('Clean Data'!$D$1:$D$1893='Core data'!D2091),'Clean Data'!$E$1:$E$1893,,0)</f>
        <v>0</v>
      </c>
    </row>
    <row r="2092" spans="1:9" hidden="1">
      <c r="A2092">
        <v>15</v>
      </c>
      <c r="B2092" t="s">
        <v>179</v>
      </c>
      <c r="C2092" t="s">
        <v>83</v>
      </c>
      <c r="D2092" t="s">
        <v>116</v>
      </c>
      <c r="E2092" s="68" t="s">
        <v>163</v>
      </c>
      <c r="F2092" s="71" t="s">
        <v>83</v>
      </c>
      <c r="G2092" t="s">
        <v>318</v>
      </c>
      <c r="H2092" t="s">
        <v>360</v>
      </c>
      <c r="I2092" cm="1">
        <f t="array" ref="I2092">_xlfn.XLOOKUP(1,('Clean Data'!$A$1:$A$1893='Core data'!A2092)*('Clean Data'!$D$1:$D$1893='Core data'!D2092),'Clean Data'!$E$1:$E$1893,,0)</f>
        <v>0</v>
      </c>
    </row>
    <row r="2093" spans="1:9" hidden="1">
      <c r="A2093">
        <v>1</v>
      </c>
      <c r="B2093" t="s">
        <v>166</v>
      </c>
      <c r="C2093" t="s">
        <v>133</v>
      </c>
      <c r="D2093" t="s">
        <v>119</v>
      </c>
      <c r="E2093" s="69" t="s">
        <v>163</v>
      </c>
      <c r="F2093" s="71" t="s">
        <v>133</v>
      </c>
      <c r="G2093" t="s">
        <v>394</v>
      </c>
      <c r="H2093" t="s">
        <v>366</v>
      </c>
      <c r="I2093" cm="1">
        <f t="array" ref="I2093">_xlfn.XLOOKUP(1,('Clean Data'!$A$1:$A$1893='Core data'!A2093)*('Clean Data'!$D$1:$D$1893='Core data'!D2093),'Clean Data'!$E$1:$E$1893,,0)</f>
        <v>0</v>
      </c>
    </row>
    <row r="2094" spans="1:9" hidden="1">
      <c r="A2094">
        <v>1</v>
      </c>
      <c r="B2094" t="s">
        <v>166</v>
      </c>
      <c r="C2094" t="s">
        <v>133</v>
      </c>
      <c r="D2094" t="s">
        <v>119</v>
      </c>
      <c r="E2094" s="68" t="s">
        <v>164</v>
      </c>
      <c r="F2094" s="70" t="s">
        <v>133</v>
      </c>
      <c r="G2094" t="s">
        <v>395</v>
      </c>
      <c r="H2094" t="s">
        <v>367</v>
      </c>
      <c r="I2094" cm="1">
        <f t="array" ref="I2094">_xlfn.XLOOKUP(1,('Clean Data'!$A$1:$A$1893='Core data'!A2094)*('Clean Data'!$D$1:$D$1893='Core data'!D2094),'Clean Data'!$E$1:$E$1893,,0)</f>
        <v>0</v>
      </c>
    </row>
    <row r="2095" spans="1:9" hidden="1">
      <c r="A2095">
        <v>1</v>
      </c>
      <c r="B2095" t="s">
        <v>166</v>
      </c>
      <c r="C2095" t="s">
        <v>133</v>
      </c>
      <c r="D2095" t="s">
        <v>119</v>
      </c>
      <c r="E2095" s="73" t="s">
        <v>162</v>
      </c>
      <c r="F2095" t="s">
        <v>133</v>
      </c>
      <c r="G2095" t="s">
        <v>133</v>
      </c>
      <c r="H2095" t="s">
        <v>119</v>
      </c>
      <c r="I2095" cm="1">
        <f t="array" ref="I2095">_xlfn.XLOOKUP(1,('Clean Data'!$A$1:$A$1893='Core data'!A2095)*('Clean Data'!$D$1:$D$1893='Core data'!D2095),'Clean Data'!$E$1:$E$1893,,0)</f>
        <v>0</v>
      </c>
    </row>
    <row r="2096" spans="1:9" hidden="1">
      <c r="A2096">
        <v>2</v>
      </c>
      <c r="B2096" t="s">
        <v>167</v>
      </c>
      <c r="C2096" t="s">
        <v>133</v>
      </c>
      <c r="D2096" t="s">
        <v>119</v>
      </c>
      <c r="E2096" s="69" t="s">
        <v>163</v>
      </c>
      <c r="F2096" s="71" t="s">
        <v>133</v>
      </c>
      <c r="G2096" t="s">
        <v>394</v>
      </c>
      <c r="H2096" t="s">
        <v>366</v>
      </c>
      <c r="I2096" cm="1">
        <f t="array" ref="I2096">_xlfn.XLOOKUP(1,('Clean Data'!$A$1:$A$1893='Core data'!A2096)*('Clean Data'!$D$1:$D$1893='Core data'!D2096),'Clean Data'!$E$1:$E$1893,,0)</f>
        <v>0</v>
      </c>
    </row>
    <row r="2097" spans="1:9" hidden="1">
      <c r="A2097">
        <v>2</v>
      </c>
      <c r="B2097" t="s">
        <v>167</v>
      </c>
      <c r="C2097" t="s">
        <v>133</v>
      </c>
      <c r="D2097" t="s">
        <v>119</v>
      </c>
      <c r="E2097" s="68" t="s">
        <v>164</v>
      </c>
      <c r="F2097" s="70" t="s">
        <v>133</v>
      </c>
      <c r="G2097" t="s">
        <v>395</v>
      </c>
      <c r="H2097" t="s">
        <v>367</v>
      </c>
      <c r="I2097" cm="1">
        <f t="array" ref="I2097">_xlfn.XLOOKUP(1,('Clean Data'!$A$1:$A$1893='Core data'!A2097)*('Clean Data'!$D$1:$D$1893='Core data'!D2097),'Clean Data'!$E$1:$E$1893,,0)</f>
        <v>0</v>
      </c>
    </row>
    <row r="2098" spans="1:9" hidden="1">
      <c r="A2098">
        <v>2</v>
      </c>
      <c r="B2098" t="s">
        <v>167</v>
      </c>
      <c r="C2098" t="s">
        <v>133</v>
      </c>
      <c r="D2098" t="s">
        <v>119</v>
      </c>
      <c r="E2098" s="73" t="s">
        <v>162</v>
      </c>
      <c r="F2098" t="s">
        <v>133</v>
      </c>
      <c r="G2098" t="s">
        <v>133</v>
      </c>
      <c r="H2098" t="s">
        <v>119</v>
      </c>
      <c r="I2098" cm="1">
        <f t="array" ref="I2098">_xlfn.XLOOKUP(1,('Clean Data'!$A$1:$A$1893='Core data'!A2098)*('Clean Data'!$D$1:$D$1893='Core data'!D2098),'Clean Data'!$E$1:$E$1893,,0)</f>
        <v>0</v>
      </c>
    </row>
    <row r="2099" spans="1:9" hidden="1">
      <c r="A2099">
        <v>4</v>
      </c>
      <c r="B2099" t="s">
        <v>444</v>
      </c>
      <c r="C2099" t="s">
        <v>133</v>
      </c>
      <c r="D2099" t="s">
        <v>119</v>
      </c>
      <c r="E2099" s="69" t="s">
        <v>163</v>
      </c>
      <c r="F2099" s="71" t="s">
        <v>133</v>
      </c>
      <c r="G2099" t="s">
        <v>394</v>
      </c>
      <c r="H2099" t="s">
        <v>366</v>
      </c>
      <c r="I2099" cm="1">
        <f t="array" ref="I2099">_xlfn.XLOOKUP(1,('Clean Data'!$A$1:$A$1893='Core data'!A2099)*('Clean Data'!$D$1:$D$1893='Core data'!D2099),'Clean Data'!$E$1:$E$1893,,0)</f>
        <v>0</v>
      </c>
    </row>
    <row r="2100" spans="1:9" hidden="1">
      <c r="A2100">
        <v>4</v>
      </c>
      <c r="B2100" t="s">
        <v>444</v>
      </c>
      <c r="C2100" t="s">
        <v>133</v>
      </c>
      <c r="D2100" t="s">
        <v>119</v>
      </c>
      <c r="E2100" s="68" t="s">
        <v>164</v>
      </c>
      <c r="F2100" s="70" t="s">
        <v>133</v>
      </c>
      <c r="G2100" t="s">
        <v>395</v>
      </c>
      <c r="H2100" t="s">
        <v>367</v>
      </c>
      <c r="I2100" cm="1">
        <f t="array" ref="I2100">_xlfn.XLOOKUP(1,('Clean Data'!$A$1:$A$1893='Core data'!A2100)*('Clean Data'!$D$1:$D$1893='Core data'!D2100),'Clean Data'!$E$1:$E$1893,,0)</f>
        <v>0</v>
      </c>
    </row>
    <row r="2101" spans="1:9" hidden="1">
      <c r="A2101">
        <v>4</v>
      </c>
      <c r="B2101" t="s">
        <v>444</v>
      </c>
      <c r="C2101" t="s">
        <v>133</v>
      </c>
      <c r="D2101" t="s">
        <v>119</v>
      </c>
      <c r="E2101" s="73" t="s">
        <v>162</v>
      </c>
      <c r="F2101" t="s">
        <v>133</v>
      </c>
      <c r="G2101" t="s">
        <v>133</v>
      </c>
      <c r="H2101" t="s">
        <v>119</v>
      </c>
      <c r="I2101" cm="1">
        <f t="array" ref="I2101">_xlfn.XLOOKUP(1,('Clean Data'!$A$1:$A$1893='Core data'!A2101)*('Clean Data'!$D$1:$D$1893='Core data'!D2101),'Clean Data'!$E$1:$E$1893,,0)</f>
        <v>0</v>
      </c>
    </row>
    <row r="2102" spans="1:9" hidden="1">
      <c r="A2102">
        <v>5</v>
      </c>
      <c r="B2102" t="s">
        <v>169</v>
      </c>
      <c r="C2102" t="s">
        <v>133</v>
      </c>
      <c r="D2102" t="s">
        <v>119</v>
      </c>
      <c r="E2102" s="69" t="s">
        <v>163</v>
      </c>
      <c r="F2102" s="71" t="s">
        <v>133</v>
      </c>
      <c r="G2102" t="s">
        <v>394</v>
      </c>
      <c r="H2102" t="s">
        <v>366</v>
      </c>
      <c r="I2102" cm="1">
        <f t="array" ref="I2102">_xlfn.XLOOKUP(1,('Clean Data'!$A$1:$A$1893='Core data'!A2102)*('Clean Data'!$D$1:$D$1893='Core data'!D2102),'Clean Data'!$E$1:$E$1893,,0)</f>
        <v>0</v>
      </c>
    </row>
    <row r="2103" spans="1:9" hidden="1">
      <c r="A2103">
        <v>5</v>
      </c>
      <c r="B2103" t="s">
        <v>169</v>
      </c>
      <c r="C2103" t="s">
        <v>133</v>
      </c>
      <c r="D2103" t="s">
        <v>119</v>
      </c>
      <c r="E2103" s="68" t="s">
        <v>164</v>
      </c>
      <c r="F2103" s="70" t="s">
        <v>133</v>
      </c>
      <c r="G2103" t="s">
        <v>395</v>
      </c>
      <c r="H2103" t="s">
        <v>367</v>
      </c>
      <c r="I2103" cm="1">
        <f t="array" ref="I2103">_xlfn.XLOOKUP(1,('Clean Data'!$A$1:$A$1893='Core data'!A2103)*('Clean Data'!$D$1:$D$1893='Core data'!D2103),'Clean Data'!$E$1:$E$1893,,0)</f>
        <v>0</v>
      </c>
    </row>
    <row r="2104" spans="1:9" hidden="1">
      <c r="A2104">
        <v>5</v>
      </c>
      <c r="B2104" t="s">
        <v>169</v>
      </c>
      <c r="C2104" t="s">
        <v>133</v>
      </c>
      <c r="D2104" t="s">
        <v>119</v>
      </c>
      <c r="E2104" s="73" t="s">
        <v>162</v>
      </c>
      <c r="F2104" t="s">
        <v>133</v>
      </c>
      <c r="G2104" t="s">
        <v>133</v>
      </c>
      <c r="H2104" t="s">
        <v>119</v>
      </c>
      <c r="I2104" cm="1">
        <f t="array" ref="I2104">_xlfn.XLOOKUP(1,('Clean Data'!$A$1:$A$1893='Core data'!A2104)*('Clean Data'!$D$1:$D$1893='Core data'!D2104),'Clean Data'!$E$1:$E$1893,,0)</f>
        <v>0</v>
      </c>
    </row>
    <row r="2105" spans="1:9" hidden="1">
      <c r="A2105">
        <v>6</v>
      </c>
      <c r="B2105" t="s">
        <v>170</v>
      </c>
      <c r="C2105" t="s">
        <v>133</v>
      </c>
      <c r="D2105" t="s">
        <v>119</v>
      </c>
      <c r="E2105" s="69" t="s">
        <v>163</v>
      </c>
      <c r="F2105" s="71" t="s">
        <v>133</v>
      </c>
      <c r="G2105" t="s">
        <v>394</v>
      </c>
      <c r="H2105" t="s">
        <v>366</v>
      </c>
      <c r="I2105" cm="1">
        <f t="array" ref="I2105">_xlfn.XLOOKUP(1,('Clean Data'!$A$1:$A$1893='Core data'!A2105)*('Clean Data'!$D$1:$D$1893='Core data'!D2105),'Clean Data'!$E$1:$E$1893,,0)</f>
        <v>1</v>
      </c>
    </row>
    <row r="2106" spans="1:9" hidden="1">
      <c r="A2106">
        <v>6</v>
      </c>
      <c r="B2106" t="s">
        <v>170</v>
      </c>
      <c r="C2106" t="s">
        <v>133</v>
      </c>
      <c r="D2106" t="s">
        <v>119</v>
      </c>
      <c r="E2106" s="68" t="s">
        <v>164</v>
      </c>
      <c r="F2106" s="70" t="s">
        <v>133</v>
      </c>
      <c r="G2106" t="s">
        <v>395</v>
      </c>
      <c r="H2106" t="s">
        <v>367</v>
      </c>
      <c r="I2106" cm="1">
        <f t="array" ref="I2106">_xlfn.XLOOKUP(1,('Clean Data'!$A$1:$A$1893='Core data'!A2106)*('Clean Data'!$D$1:$D$1893='Core data'!D2106),'Clean Data'!$E$1:$E$1893,,0)</f>
        <v>1</v>
      </c>
    </row>
    <row r="2107" spans="1:9" hidden="1">
      <c r="A2107">
        <v>6</v>
      </c>
      <c r="B2107" t="s">
        <v>170</v>
      </c>
      <c r="C2107" t="s">
        <v>133</v>
      </c>
      <c r="D2107" t="s">
        <v>119</v>
      </c>
      <c r="E2107" s="73" t="s">
        <v>162</v>
      </c>
      <c r="F2107" t="s">
        <v>133</v>
      </c>
      <c r="G2107" t="s">
        <v>133</v>
      </c>
      <c r="H2107" t="s">
        <v>119</v>
      </c>
      <c r="I2107" cm="1">
        <f t="array" ref="I2107">_xlfn.XLOOKUP(1,('Clean Data'!$A$1:$A$1893='Core data'!A2107)*('Clean Data'!$D$1:$D$1893='Core data'!D2107),'Clean Data'!$E$1:$E$1893,,0)</f>
        <v>1</v>
      </c>
    </row>
    <row r="2108" spans="1:9" hidden="1">
      <c r="A2108">
        <v>7</v>
      </c>
      <c r="B2108" t="s">
        <v>171</v>
      </c>
      <c r="C2108" t="s">
        <v>133</v>
      </c>
      <c r="D2108" t="s">
        <v>119</v>
      </c>
      <c r="E2108" s="69" t="s">
        <v>163</v>
      </c>
      <c r="F2108" s="71" t="s">
        <v>133</v>
      </c>
      <c r="G2108" t="s">
        <v>394</v>
      </c>
      <c r="H2108" t="s">
        <v>366</v>
      </c>
      <c r="I2108" cm="1">
        <f t="array" ref="I2108">_xlfn.XLOOKUP(1,('Clean Data'!$A$1:$A$1893='Core data'!A2108)*('Clean Data'!$D$1:$D$1893='Core data'!D2108),'Clean Data'!$E$1:$E$1893,,0)</f>
        <v>1</v>
      </c>
    </row>
    <row r="2109" spans="1:9" hidden="1">
      <c r="A2109">
        <v>7</v>
      </c>
      <c r="B2109" t="s">
        <v>171</v>
      </c>
      <c r="C2109" t="s">
        <v>133</v>
      </c>
      <c r="D2109" t="s">
        <v>119</v>
      </c>
      <c r="E2109" s="68" t="s">
        <v>164</v>
      </c>
      <c r="F2109" s="70" t="s">
        <v>133</v>
      </c>
      <c r="G2109" t="s">
        <v>395</v>
      </c>
      <c r="H2109" t="s">
        <v>367</v>
      </c>
      <c r="I2109" cm="1">
        <f t="array" ref="I2109">_xlfn.XLOOKUP(1,('Clean Data'!$A$1:$A$1893='Core data'!A2109)*('Clean Data'!$D$1:$D$1893='Core data'!D2109),'Clean Data'!$E$1:$E$1893,,0)</f>
        <v>1</v>
      </c>
    </row>
    <row r="2110" spans="1:9" hidden="1">
      <c r="A2110">
        <v>7</v>
      </c>
      <c r="B2110" t="s">
        <v>171</v>
      </c>
      <c r="C2110" t="s">
        <v>133</v>
      </c>
      <c r="D2110" t="s">
        <v>119</v>
      </c>
      <c r="E2110" s="73" t="s">
        <v>162</v>
      </c>
      <c r="F2110" t="s">
        <v>133</v>
      </c>
      <c r="G2110" t="s">
        <v>133</v>
      </c>
      <c r="H2110" t="s">
        <v>119</v>
      </c>
      <c r="I2110" cm="1">
        <f t="array" ref="I2110">_xlfn.XLOOKUP(1,('Clean Data'!$A$1:$A$1893='Core data'!A2110)*('Clean Data'!$D$1:$D$1893='Core data'!D2110),'Clean Data'!$E$1:$E$1893,,0)</f>
        <v>1</v>
      </c>
    </row>
    <row r="2111" spans="1:9" hidden="1">
      <c r="A2111">
        <v>8</v>
      </c>
      <c r="B2111" t="s">
        <v>172</v>
      </c>
      <c r="C2111" t="s">
        <v>133</v>
      </c>
      <c r="D2111" t="s">
        <v>119</v>
      </c>
      <c r="E2111" s="69" t="s">
        <v>163</v>
      </c>
      <c r="F2111" s="71" t="s">
        <v>133</v>
      </c>
      <c r="G2111" t="s">
        <v>394</v>
      </c>
      <c r="H2111" t="s">
        <v>366</v>
      </c>
      <c r="I2111" cm="1">
        <f t="array" ref="I2111">_xlfn.XLOOKUP(1,('Clean Data'!$A$1:$A$1893='Core data'!A2111)*('Clean Data'!$D$1:$D$1893='Core data'!D2111),'Clean Data'!$E$1:$E$1893,,0)</f>
        <v>1</v>
      </c>
    </row>
    <row r="2112" spans="1:9" hidden="1">
      <c r="A2112">
        <v>8</v>
      </c>
      <c r="B2112" t="s">
        <v>172</v>
      </c>
      <c r="C2112" t="s">
        <v>133</v>
      </c>
      <c r="D2112" t="s">
        <v>119</v>
      </c>
      <c r="E2112" s="68" t="s">
        <v>164</v>
      </c>
      <c r="F2112" s="70" t="s">
        <v>133</v>
      </c>
      <c r="G2112" t="s">
        <v>395</v>
      </c>
      <c r="H2112" t="s">
        <v>367</v>
      </c>
      <c r="I2112" cm="1">
        <f t="array" ref="I2112">_xlfn.XLOOKUP(1,('Clean Data'!$A$1:$A$1893='Core data'!A2112)*('Clean Data'!$D$1:$D$1893='Core data'!D2112),'Clean Data'!$E$1:$E$1893,,0)</f>
        <v>1</v>
      </c>
    </row>
    <row r="2113" spans="1:9" hidden="1">
      <c r="A2113">
        <v>8</v>
      </c>
      <c r="B2113" t="s">
        <v>172</v>
      </c>
      <c r="C2113" t="s">
        <v>133</v>
      </c>
      <c r="D2113" t="s">
        <v>119</v>
      </c>
      <c r="E2113" s="73" t="s">
        <v>162</v>
      </c>
      <c r="F2113" t="s">
        <v>133</v>
      </c>
      <c r="G2113" t="s">
        <v>133</v>
      </c>
      <c r="H2113" t="s">
        <v>119</v>
      </c>
      <c r="I2113" cm="1">
        <f t="array" ref="I2113">_xlfn.XLOOKUP(1,('Clean Data'!$A$1:$A$1893='Core data'!A2113)*('Clean Data'!$D$1:$D$1893='Core data'!D2113),'Clean Data'!$E$1:$E$1893,,0)</f>
        <v>1</v>
      </c>
    </row>
    <row r="2114" spans="1:9" hidden="1">
      <c r="A2114">
        <v>9</v>
      </c>
      <c r="B2114" t="s">
        <v>173</v>
      </c>
      <c r="C2114" t="s">
        <v>133</v>
      </c>
      <c r="D2114" t="s">
        <v>119</v>
      </c>
      <c r="E2114" s="69" t="s">
        <v>163</v>
      </c>
      <c r="F2114" s="71" t="s">
        <v>133</v>
      </c>
      <c r="G2114" t="s">
        <v>394</v>
      </c>
      <c r="H2114" t="s">
        <v>366</v>
      </c>
      <c r="I2114" cm="1">
        <f t="array" ref="I2114">_xlfn.XLOOKUP(1,('Clean Data'!$A$1:$A$1893='Core data'!A2114)*('Clean Data'!$D$1:$D$1893='Core data'!D2114),'Clean Data'!$E$1:$E$1893,,0)</f>
        <v>1</v>
      </c>
    </row>
    <row r="2115" spans="1:9" hidden="1">
      <c r="A2115">
        <v>9</v>
      </c>
      <c r="B2115" t="s">
        <v>173</v>
      </c>
      <c r="C2115" t="s">
        <v>133</v>
      </c>
      <c r="D2115" t="s">
        <v>119</v>
      </c>
      <c r="E2115" s="68" t="s">
        <v>164</v>
      </c>
      <c r="F2115" s="70" t="s">
        <v>133</v>
      </c>
      <c r="G2115" t="s">
        <v>395</v>
      </c>
      <c r="H2115" t="s">
        <v>367</v>
      </c>
      <c r="I2115" cm="1">
        <f t="array" ref="I2115">_xlfn.XLOOKUP(1,('Clean Data'!$A$1:$A$1893='Core data'!A2115)*('Clean Data'!$D$1:$D$1893='Core data'!D2115),'Clean Data'!$E$1:$E$1893,,0)</f>
        <v>1</v>
      </c>
    </row>
    <row r="2116" spans="1:9" hidden="1">
      <c r="A2116">
        <v>9</v>
      </c>
      <c r="B2116" t="s">
        <v>173</v>
      </c>
      <c r="C2116" t="s">
        <v>133</v>
      </c>
      <c r="D2116" t="s">
        <v>119</v>
      </c>
      <c r="E2116" s="73" t="s">
        <v>162</v>
      </c>
      <c r="F2116" t="s">
        <v>133</v>
      </c>
      <c r="G2116" t="s">
        <v>133</v>
      </c>
      <c r="H2116" t="s">
        <v>119</v>
      </c>
      <c r="I2116" cm="1">
        <f t="array" ref="I2116">_xlfn.XLOOKUP(1,('Clean Data'!$A$1:$A$1893='Core data'!A2116)*('Clean Data'!$D$1:$D$1893='Core data'!D2116),'Clean Data'!$E$1:$E$1893,,0)</f>
        <v>1</v>
      </c>
    </row>
    <row r="2117" spans="1:9" hidden="1">
      <c r="A2117">
        <v>10</v>
      </c>
      <c r="B2117" t="s">
        <v>174</v>
      </c>
      <c r="C2117" t="s">
        <v>133</v>
      </c>
      <c r="D2117" t="s">
        <v>119</v>
      </c>
      <c r="E2117" s="69" t="s">
        <v>163</v>
      </c>
      <c r="F2117" s="71" t="s">
        <v>133</v>
      </c>
      <c r="G2117" t="s">
        <v>394</v>
      </c>
      <c r="H2117" t="s">
        <v>366</v>
      </c>
      <c r="I2117" cm="1">
        <f t="array" ref="I2117">_xlfn.XLOOKUP(1,('Clean Data'!$A$1:$A$1893='Core data'!A2117)*('Clean Data'!$D$1:$D$1893='Core data'!D2117),'Clean Data'!$E$1:$E$1893,,0)</f>
        <v>0</v>
      </c>
    </row>
    <row r="2118" spans="1:9" hidden="1">
      <c r="A2118">
        <v>10</v>
      </c>
      <c r="B2118" t="s">
        <v>174</v>
      </c>
      <c r="C2118" t="s">
        <v>133</v>
      </c>
      <c r="D2118" t="s">
        <v>119</v>
      </c>
      <c r="E2118" s="68" t="s">
        <v>164</v>
      </c>
      <c r="F2118" s="70" t="s">
        <v>133</v>
      </c>
      <c r="G2118" t="s">
        <v>395</v>
      </c>
      <c r="H2118" t="s">
        <v>367</v>
      </c>
      <c r="I2118" cm="1">
        <f t="array" ref="I2118">_xlfn.XLOOKUP(1,('Clean Data'!$A$1:$A$1893='Core data'!A2118)*('Clean Data'!$D$1:$D$1893='Core data'!D2118),'Clean Data'!$E$1:$E$1893,,0)</f>
        <v>0</v>
      </c>
    </row>
    <row r="2119" spans="1:9" hidden="1">
      <c r="A2119">
        <v>10</v>
      </c>
      <c r="B2119" t="s">
        <v>174</v>
      </c>
      <c r="C2119" t="s">
        <v>133</v>
      </c>
      <c r="D2119" t="s">
        <v>119</v>
      </c>
      <c r="E2119" s="73" t="s">
        <v>162</v>
      </c>
      <c r="F2119" t="s">
        <v>133</v>
      </c>
      <c r="G2119" t="s">
        <v>133</v>
      </c>
      <c r="H2119" t="s">
        <v>119</v>
      </c>
      <c r="I2119" cm="1">
        <f t="array" ref="I2119">_xlfn.XLOOKUP(1,('Clean Data'!$A$1:$A$1893='Core data'!A2119)*('Clean Data'!$D$1:$D$1893='Core data'!D2119),'Clean Data'!$E$1:$E$1893,,0)</f>
        <v>0</v>
      </c>
    </row>
    <row r="2120" spans="1:9" hidden="1">
      <c r="A2120">
        <v>11</v>
      </c>
      <c r="B2120" t="s">
        <v>175</v>
      </c>
      <c r="C2120" t="s">
        <v>133</v>
      </c>
      <c r="D2120" t="s">
        <v>119</v>
      </c>
      <c r="E2120" s="69" t="s">
        <v>163</v>
      </c>
      <c r="F2120" s="71" t="s">
        <v>133</v>
      </c>
      <c r="G2120" t="s">
        <v>394</v>
      </c>
      <c r="H2120" t="s">
        <v>366</v>
      </c>
      <c r="I2120" cm="1">
        <f t="array" ref="I2120">_xlfn.XLOOKUP(1,('Clean Data'!$A$1:$A$1893='Core data'!A2120)*('Clean Data'!$D$1:$D$1893='Core data'!D2120),'Clean Data'!$E$1:$E$1893,,0)</f>
        <v>0</v>
      </c>
    </row>
    <row r="2121" spans="1:9" hidden="1">
      <c r="A2121">
        <v>11</v>
      </c>
      <c r="B2121" t="s">
        <v>175</v>
      </c>
      <c r="C2121" t="s">
        <v>133</v>
      </c>
      <c r="D2121" t="s">
        <v>119</v>
      </c>
      <c r="E2121" s="68" t="s">
        <v>164</v>
      </c>
      <c r="F2121" s="70" t="s">
        <v>133</v>
      </c>
      <c r="G2121" t="s">
        <v>395</v>
      </c>
      <c r="H2121" t="s">
        <v>367</v>
      </c>
      <c r="I2121" cm="1">
        <f t="array" ref="I2121">_xlfn.XLOOKUP(1,('Clean Data'!$A$1:$A$1893='Core data'!A2121)*('Clean Data'!$D$1:$D$1893='Core data'!D2121),'Clean Data'!$E$1:$E$1893,,0)</f>
        <v>0</v>
      </c>
    </row>
    <row r="2122" spans="1:9" hidden="1">
      <c r="A2122">
        <v>11</v>
      </c>
      <c r="B2122" t="s">
        <v>175</v>
      </c>
      <c r="C2122" t="s">
        <v>133</v>
      </c>
      <c r="D2122" t="s">
        <v>119</v>
      </c>
      <c r="E2122" s="73" t="s">
        <v>162</v>
      </c>
      <c r="F2122" t="s">
        <v>133</v>
      </c>
      <c r="G2122" t="s">
        <v>133</v>
      </c>
      <c r="H2122" t="s">
        <v>119</v>
      </c>
      <c r="I2122" cm="1">
        <f t="array" ref="I2122">_xlfn.XLOOKUP(1,('Clean Data'!$A$1:$A$1893='Core data'!A2122)*('Clean Data'!$D$1:$D$1893='Core data'!D2122),'Clean Data'!$E$1:$E$1893,,0)</f>
        <v>0</v>
      </c>
    </row>
    <row r="2123" spans="1:9" hidden="1">
      <c r="A2123">
        <v>12</v>
      </c>
      <c r="B2123" t="s">
        <v>176</v>
      </c>
      <c r="C2123" t="s">
        <v>133</v>
      </c>
      <c r="D2123" t="s">
        <v>119</v>
      </c>
      <c r="E2123" s="69" t="s">
        <v>163</v>
      </c>
      <c r="F2123" s="71" t="s">
        <v>133</v>
      </c>
      <c r="G2123" t="s">
        <v>394</v>
      </c>
      <c r="H2123" t="s">
        <v>366</v>
      </c>
      <c r="I2123" cm="1">
        <f t="array" ref="I2123">_xlfn.XLOOKUP(1,('Clean Data'!$A$1:$A$1893='Core data'!A2123)*('Clean Data'!$D$1:$D$1893='Core data'!D2123),'Clean Data'!$E$1:$E$1893,,0)</f>
        <v>1</v>
      </c>
    </row>
    <row r="2124" spans="1:9" hidden="1">
      <c r="A2124">
        <v>12</v>
      </c>
      <c r="B2124" t="s">
        <v>176</v>
      </c>
      <c r="C2124" t="s">
        <v>133</v>
      </c>
      <c r="D2124" t="s">
        <v>119</v>
      </c>
      <c r="E2124" s="68" t="s">
        <v>164</v>
      </c>
      <c r="F2124" s="70" t="s">
        <v>133</v>
      </c>
      <c r="G2124" t="s">
        <v>395</v>
      </c>
      <c r="H2124" t="s">
        <v>367</v>
      </c>
      <c r="I2124" cm="1">
        <f t="array" ref="I2124">_xlfn.XLOOKUP(1,('Clean Data'!$A$1:$A$1893='Core data'!A2124)*('Clean Data'!$D$1:$D$1893='Core data'!D2124),'Clean Data'!$E$1:$E$1893,,0)</f>
        <v>1</v>
      </c>
    </row>
    <row r="2125" spans="1:9" hidden="1">
      <c r="A2125">
        <v>12</v>
      </c>
      <c r="B2125" t="s">
        <v>176</v>
      </c>
      <c r="C2125" t="s">
        <v>133</v>
      </c>
      <c r="D2125" t="s">
        <v>119</v>
      </c>
      <c r="E2125" s="73" t="s">
        <v>162</v>
      </c>
      <c r="F2125" t="s">
        <v>133</v>
      </c>
      <c r="G2125" t="s">
        <v>133</v>
      </c>
      <c r="H2125" t="s">
        <v>119</v>
      </c>
      <c r="I2125" cm="1">
        <f t="array" ref="I2125">_xlfn.XLOOKUP(1,('Clean Data'!$A$1:$A$1893='Core data'!A2125)*('Clean Data'!$D$1:$D$1893='Core data'!D2125),'Clean Data'!$E$1:$E$1893,,0)</f>
        <v>1</v>
      </c>
    </row>
    <row r="2126" spans="1:9" hidden="1">
      <c r="A2126">
        <v>13</v>
      </c>
      <c r="B2126" t="s">
        <v>177</v>
      </c>
      <c r="C2126" t="s">
        <v>133</v>
      </c>
      <c r="D2126" t="s">
        <v>119</v>
      </c>
      <c r="E2126" s="69" t="s">
        <v>163</v>
      </c>
      <c r="F2126" s="71" t="s">
        <v>133</v>
      </c>
      <c r="G2126" t="s">
        <v>394</v>
      </c>
      <c r="H2126" t="s">
        <v>366</v>
      </c>
      <c r="I2126" cm="1">
        <f t="array" ref="I2126">_xlfn.XLOOKUP(1,('Clean Data'!$A$1:$A$1893='Core data'!A2126)*('Clean Data'!$D$1:$D$1893='Core data'!D2126),'Clean Data'!$E$1:$E$1893,,0)</f>
        <v>1</v>
      </c>
    </row>
    <row r="2127" spans="1:9" hidden="1">
      <c r="A2127">
        <v>13</v>
      </c>
      <c r="B2127" t="s">
        <v>177</v>
      </c>
      <c r="C2127" t="s">
        <v>133</v>
      </c>
      <c r="D2127" t="s">
        <v>119</v>
      </c>
      <c r="E2127" s="68" t="s">
        <v>164</v>
      </c>
      <c r="F2127" s="70" t="s">
        <v>133</v>
      </c>
      <c r="G2127" t="s">
        <v>395</v>
      </c>
      <c r="H2127" t="s">
        <v>367</v>
      </c>
      <c r="I2127" cm="1">
        <f t="array" ref="I2127">_xlfn.XLOOKUP(1,('Clean Data'!$A$1:$A$1893='Core data'!A2127)*('Clean Data'!$D$1:$D$1893='Core data'!D2127),'Clean Data'!$E$1:$E$1893,,0)</f>
        <v>1</v>
      </c>
    </row>
    <row r="2128" spans="1:9" hidden="1">
      <c r="A2128">
        <v>13</v>
      </c>
      <c r="B2128" t="s">
        <v>177</v>
      </c>
      <c r="C2128" t="s">
        <v>133</v>
      </c>
      <c r="D2128" t="s">
        <v>119</v>
      </c>
      <c r="E2128" s="73" t="s">
        <v>162</v>
      </c>
      <c r="F2128" t="s">
        <v>133</v>
      </c>
      <c r="G2128" t="s">
        <v>133</v>
      </c>
      <c r="H2128" t="s">
        <v>119</v>
      </c>
      <c r="I2128" cm="1">
        <f t="array" ref="I2128">_xlfn.XLOOKUP(1,('Clean Data'!$A$1:$A$1893='Core data'!A2128)*('Clean Data'!$D$1:$D$1893='Core data'!D2128),'Clean Data'!$E$1:$E$1893,,0)</f>
        <v>1</v>
      </c>
    </row>
    <row r="2129" spans="1:9" hidden="1">
      <c r="A2129">
        <v>14</v>
      </c>
      <c r="B2129" t="s">
        <v>178</v>
      </c>
      <c r="C2129" t="s">
        <v>133</v>
      </c>
      <c r="D2129" t="s">
        <v>119</v>
      </c>
      <c r="E2129" s="69" t="s">
        <v>163</v>
      </c>
      <c r="F2129" s="71" t="s">
        <v>133</v>
      </c>
      <c r="G2129" t="s">
        <v>394</v>
      </c>
      <c r="H2129" t="s">
        <v>366</v>
      </c>
      <c r="I2129" cm="1">
        <f t="array" ref="I2129">_xlfn.XLOOKUP(1,('Clean Data'!$A$1:$A$1893='Core data'!A2129)*('Clean Data'!$D$1:$D$1893='Core data'!D2129),'Clean Data'!$E$1:$E$1893,,0)</f>
        <v>0</v>
      </c>
    </row>
    <row r="2130" spans="1:9" hidden="1">
      <c r="A2130">
        <v>14</v>
      </c>
      <c r="B2130" t="s">
        <v>178</v>
      </c>
      <c r="C2130" t="s">
        <v>133</v>
      </c>
      <c r="D2130" t="s">
        <v>119</v>
      </c>
      <c r="E2130" s="68" t="s">
        <v>164</v>
      </c>
      <c r="F2130" s="70" t="s">
        <v>133</v>
      </c>
      <c r="G2130" t="s">
        <v>395</v>
      </c>
      <c r="H2130" t="s">
        <v>367</v>
      </c>
      <c r="I2130" cm="1">
        <f t="array" ref="I2130">_xlfn.XLOOKUP(1,('Clean Data'!$A$1:$A$1893='Core data'!A2130)*('Clean Data'!$D$1:$D$1893='Core data'!D2130),'Clean Data'!$E$1:$E$1893,,0)</f>
        <v>0</v>
      </c>
    </row>
    <row r="2131" spans="1:9" hidden="1">
      <c r="A2131">
        <v>14</v>
      </c>
      <c r="B2131" t="s">
        <v>178</v>
      </c>
      <c r="C2131" t="s">
        <v>133</v>
      </c>
      <c r="D2131" t="s">
        <v>119</v>
      </c>
      <c r="E2131" s="73" t="s">
        <v>162</v>
      </c>
      <c r="F2131" t="s">
        <v>133</v>
      </c>
      <c r="G2131" t="s">
        <v>133</v>
      </c>
      <c r="H2131" t="s">
        <v>119</v>
      </c>
      <c r="I2131" cm="1">
        <f t="array" ref="I2131">_xlfn.XLOOKUP(1,('Clean Data'!$A$1:$A$1893='Core data'!A2131)*('Clean Data'!$D$1:$D$1893='Core data'!D2131),'Clean Data'!$E$1:$E$1893,,0)</f>
        <v>0</v>
      </c>
    </row>
    <row r="2132" spans="1:9" hidden="1">
      <c r="A2132">
        <v>15</v>
      </c>
      <c r="B2132" t="s">
        <v>179</v>
      </c>
      <c r="C2132" t="s">
        <v>133</v>
      </c>
      <c r="D2132" t="s">
        <v>119</v>
      </c>
      <c r="E2132" s="69" t="s">
        <v>163</v>
      </c>
      <c r="F2132" s="71" t="s">
        <v>133</v>
      </c>
      <c r="G2132" t="s">
        <v>394</v>
      </c>
      <c r="H2132" t="s">
        <v>366</v>
      </c>
      <c r="I2132" cm="1">
        <f t="array" ref="I2132">_xlfn.XLOOKUP(1,('Clean Data'!$A$1:$A$1893='Core data'!A2132)*('Clean Data'!$D$1:$D$1893='Core data'!D2132),'Clean Data'!$E$1:$E$1893,,0)</f>
        <v>1</v>
      </c>
    </row>
    <row r="2133" spans="1:9" hidden="1">
      <c r="A2133">
        <v>15</v>
      </c>
      <c r="B2133" t="s">
        <v>179</v>
      </c>
      <c r="C2133" t="s">
        <v>133</v>
      </c>
      <c r="D2133" t="s">
        <v>119</v>
      </c>
      <c r="E2133" s="68" t="s">
        <v>164</v>
      </c>
      <c r="F2133" s="70" t="s">
        <v>133</v>
      </c>
      <c r="G2133" t="s">
        <v>395</v>
      </c>
      <c r="H2133" t="s">
        <v>367</v>
      </c>
      <c r="I2133" cm="1">
        <f t="array" ref="I2133">_xlfn.XLOOKUP(1,('Clean Data'!$A$1:$A$1893='Core data'!A2133)*('Clean Data'!$D$1:$D$1893='Core data'!D2133),'Clean Data'!$E$1:$E$1893,,0)</f>
        <v>1</v>
      </c>
    </row>
    <row r="2134" spans="1:9" hidden="1">
      <c r="A2134">
        <v>15</v>
      </c>
      <c r="B2134" t="s">
        <v>179</v>
      </c>
      <c r="C2134" t="s">
        <v>133</v>
      </c>
      <c r="D2134" t="s">
        <v>119</v>
      </c>
      <c r="E2134" s="73" t="s">
        <v>162</v>
      </c>
      <c r="F2134" t="s">
        <v>133</v>
      </c>
      <c r="G2134" t="s">
        <v>133</v>
      </c>
      <c r="H2134" t="s">
        <v>119</v>
      </c>
      <c r="I2134" cm="1">
        <f t="array" ref="I2134">_xlfn.XLOOKUP(1,('Clean Data'!$A$1:$A$1893='Core data'!A2134)*('Clean Data'!$D$1:$D$1893='Core data'!D2134),'Clean Data'!$E$1:$E$1893,,0)</f>
        <v>1</v>
      </c>
    </row>
    <row r="2135" spans="1:9" hidden="1">
      <c r="A2135">
        <v>16</v>
      </c>
      <c r="B2135" t="s">
        <v>180</v>
      </c>
      <c r="C2135" t="s">
        <v>133</v>
      </c>
      <c r="D2135" t="s">
        <v>119</v>
      </c>
      <c r="E2135" s="69" t="s">
        <v>163</v>
      </c>
      <c r="F2135" s="71" t="s">
        <v>133</v>
      </c>
      <c r="G2135" t="s">
        <v>394</v>
      </c>
      <c r="H2135" t="s">
        <v>366</v>
      </c>
      <c r="I2135" cm="1">
        <f t="array" ref="I2135">_xlfn.XLOOKUP(1,('Clean Data'!$A$1:$A$1893='Core data'!A2135)*('Clean Data'!$D$1:$D$1893='Core data'!D2135),'Clean Data'!$E$1:$E$1893,,0)</f>
        <v>1</v>
      </c>
    </row>
    <row r="2136" spans="1:9" hidden="1">
      <c r="A2136">
        <v>16</v>
      </c>
      <c r="B2136" t="s">
        <v>180</v>
      </c>
      <c r="C2136" t="s">
        <v>133</v>
      </c>
      <c r="D2136" t="s">
        <v>119</v>
      </c>
      <c r="E2136" s="68" t="s">
        <v>164</v>
      </c>
      <c r="F2136" s="70" t="s">
        <v>133</v>
      </c>
      <c r="G2136" t="s">
        <v>395</v>
      </c>
      <c r="H2136" t="s">
        <v>367</v>
      </c>
      <c r="I2136" cm="1">
        <f t="array" ref="I2136">_xlfn.XLOOKUP(1,('Clean Data'!$A$1:$A$1893='Core data'!A2136)*('Clean Data'!$D$1:$D$1893='Core data'!D2136),'Clean Data'!$E$1:$E$1893,,0)</f>
        <v>1</v>
      </c>
    </row>
    <row r="2137" spans="1:9" hidden="1">
      <c r="A2137">
        <v>16</v>
      </c>
      <c r="B2137" t="s">
        <v>180</v>
      </c>
      <c r="C2137" t="s">
        <v>133</v>
      </c>
      <c r="D2137" t="s">
        <v>119</v>
      </c>
      <c r="E2137" s="73" t="s">
        <v>162</v>
      </c>
      <c r="F2137" t="s">
        <v>133</v>
      </c>
      <c r="G2137" t="s">
        <v>133</v>
      </c>
      <c r="H2137" t="s">
        <v>119</v>
      </c>
      <c r="I2137" cm="1">
        <f t="array" ref="I2137">_xlfn.XLOOKUP(1,('Clean Data'!$A$1:$A$1893='Core data'!A2137)*('Clean Data'!$D$1:$D$1893='Core data'!D2137),'Clean Data'!$E$1:$E$1893,,0)</f>
        <v>1</v>
      </c>
    </row>
    <row r="2138" spans="1:9" hidden="1">
      <c r="A2138">
        <v>1</v>
      </c>
      <c r="B2138" t="s">
        <v>166</v>
      </c>
      <c r="C2138" t="s">
        <v>83</v>
      </c>
      <c r="D2138" t="s">
        <v>121</v>
      </c>
      <c r="E2138" s="69" t="s">
        <v>163</v>
      </c>
      <c r="F2138" s="71" t="s">
        <v>83</v>
      </c>
      <c r="G2138" t="s">
        <v>318</v>
      </c>
      <c r="H2138" t="s">
        <v>371</v>
      </c>
      <c r="I2138" cm="1">
        <f t="array" ref="I2138">_xlfn.XLOOKUP(1,('Clean Data'!$A$1:$A$1893='Core data'!A2138)*('Clean Data'!$D$1:$D$1893='Core data'!D2138),'Clean Data'!$E$1:$E$1893,,0)</f>
        <v>1</v>
      </c>
    </row>
    <row r="2139" spans="1:9" hidden="1">
      <c r="A2139">
        <v>1</v>
      </c>
      <c r="B2139" t="s">
        <v>166</v>
      </c>
      <c r="C2139" t="s">
        <v>83</v>
      </c>
      <c r="D2139" t="s">
        <v>121</v>
      </c>
      <c r="E2139" s="73" t="s">
        <v>162</v>
      </c>
      <c r="F2139" t="s">
        <v>83</v>
      </c>
      <c r="G2139" t="s">
        <v>83</v>
      </c>
      <c r="H2139" t="s">
        <v>121</v>
      </c>
      <c r="I2139" cm="1">
        <f t="array" ref="I2139">_xlfn.XLOOKUP(1,('Clean Data'!$A$1:$A$1893='Core data'!A2139)*('Clean Data'!$D$1:$D$1893='Core data'!D2139),'Clean Data'!$E$1:$E$1893,,0)</f>
        <v>1</v>
      </c>
    </row>
    <row r="2140" spans="1:9" hidden="1">
      <c r="A2140">
        <v>1</v>
      </c>
      <c r="B2140" t="s">
        <v>166</v>
      </c>
      <c r="C2140" t="s">
        <v>83</v>
      </c>
      <c r="D2140" t="s">
        <v>121</v>
      </c>
      <c r="E2140" s="68" t="s">
        <v>164</v>
      </c>
      <c r="F2140" s="70" t="s">
        <v>83</v>
      </c>
      <c r="G2140" t="s">
        <v>319</v>
      </c>
      <c r="H2140" t="s">
        <v>372</v>
      </c>
      <c r="I2140" cm="1">
        <f t="array" ref="I2140">_xlfn.XLOOKUP(1,('Clean Data'!$A$1:$A$1893='Core data'!A2140)*('Clean Data'!$D$1:$D$1893='Core data'!D2140),'Clean Data'!$E$1:$E$1893,,0)</f>
        <v>1</v>
      </c>
    </row>
    <row r="2141" spans="1:9" hidden="1">
      <c r="A2141">
        <v>2</v>
      </c>
      <c r="B2141" t="s">
        <v>167</v>
      </c>
      <c r="C2141" t="s">
        <v>83</v>
      </c>
      <c r="D2141" t="s">
        <v>121</v>
      </c>
      <c r="E2141" s="69" t="s">
        <v>163</v>
      </c>
      <c r="F2141" s="71" t="s">
        <v>83</v>
      </c>
      <c r="G2141" t="s">
        <v>318</v>
      </c>
      <c r="H2141" t="s">
        <v>371</v>
      </c>
      <c r="I2141" cm="1">
        <f t="array" ref="I2141">_xlfn.XLOOKUP(1,('Clean Data'!$A$1:$A$1893='Core data'!A2141)*('Clean Data'!$D$1:$D$1893='Core data'!D2141),'Clean Data'!$E$1:$E$1893,,0)</f>
        <v>1</v>
      </c>
    </row>
    <row r="2142" spans="1:9" hidden="1">
      <c r="A2142">
        <v>2</v>
      </c>
      <c r="B2142" t="s">
        <v>167</v>
      </c>
      <c r="C2142" t="s">
        <v>83</v>
      </c>
      <c r="D2142" t="s">
        <v>121</v>
      </c>
      <c r="E2142" s="73" t="s">
        <v>162</v>
      </c>
      <c r="F2142" t="s">
        <v>83</v>
      </c>
      <c r="G2142" t="s">
        <v>83</v>
      </c>
      <c r="H2142" t="s">
        <v>121</v>
      </c>
      <c r="I2142" cm="1">
        <f t="array" ref="I2142">_xlfn.XLOOKUP(1,('Clean Data'!$A$1:$A$1893='Core data'!A2142)*('Clean Data'!$D$1:$D$1893='Core data'!D2142),'Clean Data'!$E$1:$E$1893,,0)</f>
        <v>1</v>
      </c>
    </row>
    <row r="2143" spans="1:9" hidden="1">
      <c r="A2143">
        <v>2</v>
      </c>
      <c r="B2143" t="s">
        <v>167</v>
      </c>
      <c r="C2143" t="s">
        <v>83</v>
      </c>
      <c r="D2143" t="s">
        <v>121</v>
      </c>
      <c r="E2143" s="68" t="s">
        <v>164</v>
      </c>
      <c r="F2143" s="70" t="s">
        <v>83</v>
      </c>
      <c r="G2143" t="s">
        <v>319</v>
      </c>
      <c r="H2143" t="s">
        <v>372</v>
      </c>
      <c r="I2143" cm="1">
        <f t="array" ref="I2143">_xlfn.XLOOKUP(1,('Clean Data'!$A$1:$A$1893='Core data'!A2143)*('Clean Data'!$D$1:$D$1893='Core data'!D2143),'Clean Data'!$E$1:$E$1893,,0)</f>
        <v>1</v>
      </c>
    </row>
    <row r="2144" spans="1:9" hidden="1">
      <c r="A2144">
        <v>4</v>
      </c>
      <c r="B2144" t="s">
        <v>444</v>
      </c>
      <c r="C2144" t="s">
        <v>83</v>
      </c>
      <c r="D2144" t="s">
        <v>121</v>
      </c>
      <c r="E2144" s="69" t="s">
        <v>163</v>
      </c>
      <c r="F2144" s="71" t="s">
        <v>83</v>
      </c>
      <c r="G2144" t="s">
        <v>318</v>
      </c>
      <c r="H2144" t="s">
        <v>371</v>
      </c>
      <c r="I2144" cm="1">
        <f t="array" ref="I2144">_xlfn.XLOOKUP(1,('Clean Data'!$A$1:$A$1893='Core data'!A2144)*('Clean Data'!$D$1:$D$1893='Core data'!D2144),'Clean Data'!$E$1:$E$1893,,0)</f>
        <v>1</v>
      </c>
    </row>
    <row r="2145" spans="1:9" hidden="1">
      <c r="A2145">
        <v>4</v>
      </c>
      <c r="B2145" t="s">
        <v>444</v>
      </c>
      <c r="C2145" t="s">
        <v>83</v>
      </c>
      <c r="D2145" t="s">
        <v>121</v>
      </c>
      <c r="E2145" s="73" t="s">
        <v>162</v>
      </c>
      <c r="F2145" t="s">
        <v>83</v>
      </c>
      <c r="G2145" t="s">
        <v>83</v>
      </c>
      <c r="H2145" t="s">
        <v>121</v>
      </c>
      <c r="I2145" cm="1">
        <f t="array" ref="I2145">_xlfn.XLOOKUP(1,('Clean Data'!$A$1:$A$1893='Core data'!A2145)*('Clean Data'!$D$1:$D$1893='Core data'!D2145),'Clean Data'!$E$1:$E$1893,,0)</f>
        <v>1</v>
      </c>
    </row>
    <row r="2146" spans="1:9" hidden="1">
      <c r="A2146">
        <v>4</v>
      </c>
      <c r="B2146" t="s">
        <v>444</v>
      </c>
      <c r="C2146" t="s">
        <v>83</v>
      </c>
      <c r="D2146" t="s">
        <v>121</v>
      </c>
      <c r="E2146" s="68" t="s">
        <v>164</v>
      </c>
      <c r="F2146" s="70" t="s">
        <v>83</v>
      </c>
      <c r="G2146" t="s">
        <v>319</v>
      </c>
      <c r="H2146" t="s">
        <v>372</v>
      </c>
      <c r="I2146" cm="1">
        <f t="array" ref="I2146">_xlfn.XLOOKUP(1,('Clean Data'!$A$1:$A$1893='Core data'!A2146)*('Clean Data'!$D$1:$D$1893='Core data'!D2146),'Clean Data'!$E$1:$E$1893,,0)</f>
        <v>1</v>
      </c>
    </row>
    <row r="2147" spans="1:9" hidden="1">
      <c r="A2147">
        <v>5</v>
      </c>
      <c r="B2147" t="s">
        <v>169</v>
      </c>
      <c r="C2147" t="s">
        <v>83</v>
      </c>
      <c r="D2147" t="s">
        <v>121</v>
      </c>
      <c r="E2147" s="69" t="s">
        <v>163</v>
      </c>
      <c r="F2147" s="71" t="s">
        <v>83</v>
      </c>
      <c r="G2147" t="s">
        <v>318</v>
      </c>
      <c r="H2147" t="s">
        <v>371</v>
      </c>
      <c r="I2147" cm="1">
        <f t="array" ref="I2147">_xlfn.XLOOKUP(1,('Clean Data'!$A$1:$A$1893='Core data'!A2147)*('Clean Data'!$D$1:$D$1893='Core data'!D2147),'Clean Data'!$E$1:$E$1893,,0)</f>
        <v>1</v>
      </c>
    </row>
    <row r="2148" spans="1:9" hidden="1">
      <c r="A2148">
        <v>5</v>
      </c>
      <c r="B2148" t="s">
        <v>169</v>
      </c>
      <c r="C2148" t="s">
        <v>83</v>
      </c>
      <c r="D2148" t="s">
        <v>121</v>
      </c>
      <c r="E2148" s="73" t="s">
        <v>162</v>
      </c>
      <c r="F2148" t="s">
        <v>83</v>
      </c>
      <c r="G2148" t="s">
        <v>83</v>
      </c>
      <c r="H2148" t="s">
        <v>121</v>
      </c>
      <c r="I2148" cm="1">
        <f t="array" ref="I2148">_xlfn.XLOOKUP(1,('Clean Data'!$A$1:$A$1893='Core data'!A2148)*('Clean Data'!$D$1:$D$1893='Core data'!D2148),'Clean Data'!$E$1:$E$1893,,0)</f>
        <v>1</v>
      </c>
    </row>
    <row r="2149" spans="1:9" hidden="1">
      <c r="A2149">
        <v>5</v>
      </c>
      <c r="B2149" t="s">
        <v>169</v>
      </c>
      <c r="C2149" t="s">
        <v>83</v>
      </c>
      <c r="D2149" t="s">
        <v>121</v>
      </c>
      <c r="E2149" s="68" t="s">
        <v>164</v>
      </c>
      <c r="F2149" s="70" t="s">
        <v>83</v>
      </c>
      <c r="G2149" t="s">
        <v>319</v>
      </c>
      <c r="H2149" t="s">
        <v>372</v>
      </c>
      <c r="I2149" cm="1">
        <f t="array" ref="I2149">_xlfn.XLOOKUP(1,('Clean Data'!$A$1:$A$1893='Core data'!A2149)*('Clean Data'!$D$1:$D$1893='Core data'!D2149),'Clean Data'!$E$1:$E$1893,,0)</f>
        <v>1</v>
      </c>
    </row>
    <row r="2150" spans="1:9" hidden="1">
      <c r="A2150">
        <v>6</v>
      </c>
      <c r="B2150" t="s">
        <v>170</v>
      </c>
      <c r="C2150" t="s">
        <v>83</v>
      </c>
      <c r="D2150" t="s">
        <v>121</v>
      </c>
      <c r="E2150" s="69" t="s">
        <v>163</v>
      </c>
      <c r="F2150" s="71" t="s">
        <v>83</v>
      </c>
      <c r="G2150" t="s">
        <v>318</v>
      </c>
      <c r="H2150" t="s">
        <v>371</v>
      </c>
      <c r="I2150" cm="1">
        <f t="array" ref="I2150">_xlfn.XLOOKUP(1,('Clean Data'!$A$1:$A$1893='Core data'!A2150)*('Clean Data'!$D$1:$D$1893='Core data'!D2150),'Clean Data'!$E$1:$E$1893,,0)</f>
        <v>1</v>
      </c>
    </row>
    <row r="2151" spans="1:9" hidden="1">
      <c r="A2151">
        <v>6</v>
      </c>
      <c r="B2151" t="s">
        <v>170</v>
      </c>
      <c r="C2151" t="s">
        <v>83</v>
      </c>
      <c r="D2151" t="s">
        <v>121</v>
      </c>
      <c r="E2151" s="73" t="s">
        <v>162</v>
      </c>
      <c r="F2151" t="s">
        <v>83</v>
      </c>
      <c r="G2151" t="s">
        <v>83</v>
      </c>
      <c r="H2151" t="s">
        <v>121</v>
      </c>
      <c r="I2151" cm="1">
        <f t="array" ref="I2151">_xlfn.XLOOKUP(1,('Clean Data'!$A$1:$A$1893='Core data'!A2151)*('Clean Data'!$D$1:$D$1893='Core data'!D2151),'Clean Data'!$E$1:$E$1893,,0)</f>
        <v>1</v>
      </c>
    </row>
    <row r="2152" spans="1:9" hidden="1">
      <c r="A2152">
        <v>6</v>
      </c>
      <c r="B2152" t="s">
        <v>170</v>
      </c>
      <c r="C2152" t="s">
        <v>83</v>
      </c>
      <c r="D2152" t="s">
        <v>121</v>
      </c>
      <c r="E2152" s="68" t="s">
        <v>164</v>
      </c>
      <c r="F2152" s="70" t="s">
        <v>83</v>
      </c>
      <c r="G2152" t="s">
        <v>319</v>
      </c>
      <c r="H2152" t="s">
        <v>372</v>
      </c>
      <c r="I2152" cm="1">
        <f t="array" ref="I2152">_xlfn.XLOOKUP(1,('Clean Data'!$A$1:$A$1893='Core data'!A2152)*('Clean Data'!$D$1:$D$1893='Core data'!D2152),'Clean Data'!$E$1:$E$1893,,0)</f>
        <v>1</v>
      </c>
    </row>
    <row r="2153" spans="1:9" hidden="1">
      <c r="A2153">
        <v>7</v>
      </c>
      <c r="B2153" t="s">
        <v>171</v>
      </c>
      <c r="C2153" t="s">
        <v>83</v>
      </c>
      <c r="D2153" t="s">
        <v>121</v>
      </c>
      <c r="E2153" s="69" t="s">
        <v>163</v>
      </c>
      <c r="F2153" s="71" t="s">
        <v>83</v>
      </c>
      <c r="G2153" t="s">
        <v>318</v>
      </c>
      <c r="H2153" t="s">
        <v>371</v>
      </c>
      <c r="I2153" cm="1">
        <f t="array" ref="I2153">_xlfn.XLOOKUP(1,('Clean Data'!$A$1:$A$1893='Core data'!A2153)*('Clean Data'!$D$1:$D$1893='Core data'!D2153),'Clean Data'!$E$1:$E$1893,,0)</f>
        <v>1</v>
      </c>
    </row>
    <row r="2154" spans="1:9" hidden="1">
      <c r="A2154">
        <v>7</v>
      </c>
      <c r="B2154" t="s">
        <v>171</v>
      </c>
      <c r="C2154" t="s">
        <v>83</v>
      </c>
      <c r="D2154" t="s">
        <v>121</v>
      </c>
      <c r="E2154" s="73" t="s">
        <v>162</v>
      </c>
      <c r="F2154" t="s">
        <v>83</v>
      </c>
      <c r="G2154" t="s">
        <v>83</v>
      </c>
      <c r="H2154" t="s">
        <v>121</v>
      </c>
      <c r="I2154" cm="1">
        <f t="array" ref="I2154">_xlfn.XLOOKUP(1,('Clean Data'!$A$1:$A$1893='Core data'!A2154)*('Clean Data'!$D$1:$D$1893='Core data'!D2154),'Clean Data'!$E$1:$E$1893,,0)</f>
        <v>1</v>
      </c>
    </row>
    <row r="2155" spans="1:9" hidden="1">
      <c r="A2155">
        <v>7</v>
      </c>
      <c r="B2155" t="s">
        <v>171</v>
      </c>
      <c r="C2155" t="s">
        <v>83</v>
      </c>
      <c r="D2155" t="s">
        <v>121</v>
      </c>
      <c r="E2155" s="68" t="s">
        <v>164</v>
      </c>
      <c r="F2155" s="70" t="s">
        <v>83</v>
      </c>
      <c r="G2155" t="s">
        <v>319</v>
      </c>
      <c r="H2155" t="s">
        <v>372</v>
      </c>
      <c r="I2155" cm="1">
        <f t="array" ref="I2155">_xlfn.XLOOKUP(1,('Clean Data'!$A$1:$A$1893='Core data'!A2155)*('Clean Data'!$D$1:$D$1893='Core data'!D2155),'Clean Data'!$E$1:$E$1893,,0)</f>
        <v>1</v>
      </c>
    </row>
    <row r="2156" spans="1:9" hidden="1">
      <c r="A2156">
        <v>8</v>
      </c>
      <c r="B2156" t="s">
        <v>172</v>
      </c>
      <c r="C2156" t="s">
        <v>83</v>
      </c>
      <c r="D2156" t="s">
        <v>121</v>
      </c>
      <c r="E2156" s="69" t="s">
        <v>163</v>
      </c>
      <c r="F2156" s="71" t="s">
        <v>83</v>
      </c>
      <c r="G2156" t="s">
        <v>318</v>
      </c>
      <c r="H2156" t="s">
        <v>371</v>
      </c>
      <c r="I2156" cm="1">
        <f t="array" ref="I2156">_xlfn.XLOOKUP(1,('Clean Data'!$A$1:$A$1893='Core data'!A2156)*('Clean Data'!$D$1:$D$1893='Core data'!D2156),'Clean Data'!$E$1:$E$1893,,0)</f>
        <v>1</v>
      </c>
    </row>
    <row r="2157" spans="1:9" hidden="1">
      <c r="A2157">
        <v>8</v>
      </c>
      <c r="B2157" t="s">
        <v>172</v>
      </c>
      <c r="C2157" t="s">
        <v>83</v>
      </c>
      <c r="D2157" t="s">
        <v>121</v>
      </c>
      <c r="E2157" s="73" t="s">
        <v>162</v>
      </c>
      <c r="F2157" t="s">
        <v>83</v>
      </c>
      <c r="G2157" t="s">
        <v>83</v>
      </c>
      <c r="H2157" t="s">
        <v>121</v>
      </c>
      <c r="I2157" cm="1">
        <f t="array" ref="I2157">_xlfn.XLOOKUP(1,('Clean Data'!$A$1:$A$1893='Core data'!A2157)*('Clean Data'!$D$1:$D$1893='Core data'!D2157),'Clean Data'!$E$1:$E$1893,,0)</f>
        <v>1</v>
      </c>
    </row>
    <row r="2158" spans="1:9" hidden="1">
      <c r="A2158">
        <v>8</v>
      </c>
      <c r="B2158" t="s">
        <v>172</v>
      </c>
      <c r="C2158" t="s">
        <v>83</v>
      </c>
      <c r="D2158" t="s">
        <v>121</v>
      </c>
      <c r="E2158" s="68" t="s">
        <v>164</v>
      </c>
      <c r="F2158" s="70" t="s">
        <v>83</v>
      </c>
      <c r="G2158" t="s">
        <v>319</v>
      </c>
      <c r="H2158" t="s">
        <v>372</v>
      </c>
      <c r="I2158" cm="1">
        <f t="array" ref="I2158">_xlfn.XLOOKUP(1,('Clean Data'!$A$1:$A$1893='Core data'!A2158)*('Clean Data'!$D$1:$D$1893='Core data'!D2158),'Clean Data'!$E$1:$E$1893,,0)</f>
        <v>1</v>
      </c>
    </row>
    <row r="2159" spans="1:9" hidden="1">
      <c r="A2159">
        <v>9</v>
      </c>
      <c r="B2159" t="s">
        <v>173</v>
      </c>
      <c r="C2159" t="s">
        <v>83</v>
      </c>
      <c r="D2159" t="s">
        <v>121</v>
      </c>
      <c r="E2159" s="69" t="s">
        <v>163</v>
      </c>
      <c r="F2159" s="71" t="s">
        <v>83</v>
      </c>
      <c r="G2159" t="s">
        <v>318</v>
      </c>
      <c r="H2159" t="s">
        <v>371</v>
      </c>
      <c r="I2159" cm="1">
        <f t="array" ref="I2159">_xlfn.XLOOKUP(1,('Clean Data'!$A$1:$A$1893='Core data'!A2159)*('Clean Data'!$D$1:$D$1893='Core data'!D2159),'Clean Data'!$E$1:$E$1893,,0)</f>
        <v>1</v>
      </c>
    </row>
    <row r="2160" spans="1:9" hidden="1">
      <c r="A2160">
        <v>9</v>
      </c>
      <c r="B2160" t="s">
        <v>173</v>
      </c>
      <c r="C2160" t="s">
        <v>83</v>
      </c>
      <c r="D2160" t="s">
        <v>121</v>
      </c>
      <c r="E2160" s="73" t="s">
        <v>162</v>
      </c>
      <c r="F2160" t="s">
        <v>83</v>
      </c>
      <c r="G2160" t="s">
        <v>83</v>
      </c>
      <c r="H2160" t="s">
        <v>121</v>
      </c>
      <c r="I2160" cm="1">
        <f t="array" ref="I2160">_xlfn.XLOOKUP(1,('Clean Data'!$A$1:$A$1893='Core data'!A2160)*('Clean Data'!$D$1:$D$1893='Core data'!D2160),'Clean Data'!$E$1:$E$1893,,0)</f>
        <v>1</v>
      </c>
    </row>
    <row r="2161" spans="1:9" hidden="1">
      <c r="A2161">
        <v>9</v>
      </c>
      <c r="B2161" t="s">
        <v>173</v>
      </c>
      <c r="C2161" t="s">
        <v>83</v>
      </c>
      <c r="D2161" t="s">
        <v>121</v>
      </c>
      <c r="E2161" s="68" t="s">
        <v>164</v>
      </c>
      <c r="F2161" s="70" t="s">
        <v>83</v>
      </c>
      <c r="G2161" t="s">
        <v>319</v>
      </c>
      <c r="H2161" t="s">
        <v>372</v>
      </c>
      <c r="I2161" cm="1">
        <f t="array" ref="I2161">_xlfn.XLOOKUP(1,('Clean Data'!$A$1:$A$1893='Core data'!A2161)*('Clean Data'!$D$1:$D$1893='Core data'!D2161),'Clean Data'!$E$1:$E$1893,,0)</f>
        <v>1</v>
      </c>
    </row>
    <row r="2162" spans="1:9" hidden="1">
      <c r="A2162">
        <v>10</v>
      </c>
      <c r="B2162" t="s">
        <v>174</v>
      </c>
      <c r="C2162" t="s">
        <v>83</v>
      </c>
      <c r="D2162" t="s">
        <v>121</v>
      </c>
      <c r="E2162" s="69" t="s">
        <v>163</v>
      </c>
      <c r="F2162" s="71" t="s">
        <v>83</v>
      </c>
      <c r="G2162" t="s">
        <v>318</v>
      </c>
      <c r="H2162" t="s">
        <v>371</v>
      </c>
      <c r="I2162" cm="1">
        <f t="array" ref="I2162">_xlfn.XLOOKUP(1,('Clean Data'!$A$1:$A$1893='Core data'!A2162)*('Clean Data'!$D$1:$D$1893='Core data'!D2162),'Clean Data'!$E$1:$E$1893,,0)</f>
        <v>1</v>
      </c>
    </row>
    <row r="2163" spans="1:9" hidden="1">
      <c r="A2163">
        <v>10</v>
      </c>
      <c r="B2163" t="s">
        <v>174</v>
      </c>
      <c r="C2163" t="s">
        <v>83</v>
      </c>
      <c r="D2163" t="s">
        <v>121</v>
      </c>
      <c r="E2163" s="73" t="s">
        <v>162</v>
      </c>
      <c r="F2163" t="s">
        <v>83</v>
      </c>
      <c r="G2163" t="s">
        <v>83</v>
      </c>
      <c r="H2163" t="s">
        <v>121</v>
      </c>
      <c r="I2163" cm="1">
        <f t="array" ref="I2163">_xlfn.XLOOKUP(1,('Clean Data'!$A$1:$A$1893='Core data'!A2163)*('Clean Data'!$D$1:$D$1893='Core data'!D2163),'Clean Data'!$E$1:$E$1893,,0)</f>
        <v>1</v>
      </c>
    </row>
    <row r="2164" spans="1:9" hidden="1">
      <c r="A2164">
        <v>10</v>
      </c>
      <c r="B2164" t="s">
        <v>174</v>
      </c>
      <c r="C2164" t="s">
        <v>83</v>
      </c>
      <c r="D2164" t="s">
        <v>121</v>
      </c>
      <c r="E2164" s="68" t="s">
        <v>164</v>
      </c>
      <c r="F2164" s="70" t="s">
        <v>83</v>
      </c>
      <c r="G2164" t="s">
        <v>319</v>
      </c>
      <c r="H2164" t="s">
        <v>372</v>
      </c>
      <c r="I2164" cm="1">
        <f t="array" ref="I2164">_xlfn.XLOOKUP(1,('Clean Data'!$A$1:$A$1893='Core data'!A2164)*('Clean Data'!$D$1:$D$1893='Core data'!D2164),'Clean Data'!$E$1:$E$1893,,0)</f>
        <v>1</v>
      </c>
    </row>
    <row r="2165" spans="1:9" hidden="1">
      <c r="A2165">
        <v>11</v>
      </c>
      <c r="B2165" t="s">
        <v>175</v>
      </c>
      <c r="C2165" t="s">
        <v>83</v>
      </c>
      <c r="D2165" t="s">
        <v>121</v>
      </c>
      <c r="E2165" s="69" t="s">
        <v>163</v>
      </c>
      <c r="F2165" s="71" t="s">
        <v>83</v>
      </c>
      <c r="G2165" t="s">
        <v>318</v>
      </c>
      <c r="H2165" t="s">
        <v>371</v>
      </c>
      <c r="I2165" cm="1">
        <f t="array" ref="I2165">_xlfn.XLOOKUP(1,('Clean Data'!$A$1:$A$1893='Core data'!A2165)*('Clean Data'!$D$1:$D$1893='Core data'!D2165),'Clean Data'!$E$1:$E$1893,,0)</f>
        <v>1</v>
      </c>
    </row>
    <row r="2166" spans="1:9" hidden="1">
      <c r="A2166">
        <v>11</v>
      </c>
      <c r="B2166" t="s">
        <v>175</v>
      </c>
      <c r="C2166" t="s">
        <v>83</v>
      </c>
      <c r="D2166" t="s">
        <v>121</v>
      </c>
      <c r="E2166" s="73" t="s">
        <v>162</v>
      </c>
      <c r="F2166" t="s">
        <v>83</v>
      </c>
      <c r="G2166" t="s">
        <v>83</v>
      </c>
      <c r="H2166" t="s">
        <v>121</v>
      </c>
      <c r="I2166" cm="1">
        <f t="array" ref="I2166">_xlfn.XLOOKUP(1,('Clean Data'!$A$1:$A$1893='Core data'!A2166)*('Clean Data'!$D$1:$D$1893='Core data'!D2166),'Clean Data'!$E$1:$E$1893,,0)</f>
        <v>1</v>
      </c>
    </row>
    <row r="2167" spans="1:9" hidden="1">
      <c r="A2167">
        <v>11</v>
      </c>
      <c r="B2167" t="s">
        <v>175</v>
      </c>
      <c r="C2167" t="s">
        <v>83</v>
      </c>
      <c r="D2167" t="s">
        <v>121</v>
      </c>
      <c r="E2167" s="68" t="s">
        <v>164</v>
      </c>
      <c r="F2167" s="70" t="s">
        <v>83</v>
      </c>
      <c r="G2167" t="s">
        <v>319</v>
      </c>
      <c r="H2167" t="s">
        <v>372</v>
      </c>
      <c r="I2167" cm="1">
        <f t="array" ref="I2167">_xlfn.XLOOKUP(1,('Clean Data'!$A$1:$A$1893='Core data'!A2167)*('Clean Data'!$D$1:$D$1893='Core data'!D2167),'Clean Data'!$E$1:$E$1893,,0)</f>
        <v>1</v>
      </c>
    </row>
    <row r="2168" spans="1:9" hidden="1">
      <c r="A2168">
        <v>12</v>
      </c>
      <c r="B2168" t="s">
        <v>176</v>
      </c>
      <c r="C2168" t="s">
        <v>83</v>
      </c>
      <c r="D2168" t="s">
        <v>121</v>
      </c>
      <c r="E2168" s="69" t="s">
        <v>163</v>
      </c>
      <c r="F2168" s="71" t="s">
        <v>83</v>
      </c>
      <c r="G2168" t="s">
        <v>318</v>
      </c>
      <c r="H2168" t="s">
        <v>371</v>
      </c>
      <c r="I2168" cm="1">
        <f t="array" ref="I2168">_xlfn.XLOOKUP(1,('Clean Data'!$A$1:$A$1893='Core data'!A2168)*('Clean Data'!$D$1:$D$1893='Core data'!D2168),'Clean Data'!$E$1:$E$1893,,0)</f>
        <v>1</v>
      </c>
    </row>
    <row r="2169" spans="1:9" hidden="1">
      <c r="A2169">
        <v>12</v>
      </c>
      <c r="B2169" t="s">
        <v>176</v>
      </c>
      <c r="C2169" t="s">
        <v>83</v>
      </c>
      <c r="D2169" t="s">
        <v>121</v>
      </c>
      <c r="E2169" s="73" t="s">
        <v>162</v>
      </c>
      <c r="F2169" t="s">
        <v>83</v>
      </c>
      <c r="G2169" t="s">
        <v>83</v>
      </c>
      <c r="H2169" t="s">
        <v>121</v>
      </c>
      <c r="I2169" cm="1">
        <f t="array" ref="I2169">_xlfn.XLOOKUP(1,('Clean Data'!$A$1:$A$1893='Core data'!A2169)*('Clean Data'!$D$1:$D$1893='Core data'!D2169),'Clean Data'!$E$1:$E$1893,,0)</f>
        <v>1</v>
      </c>
    </row>
    <row r="2170" spans="1:9" hidden="1">
      <c r="A2170">
        <v>12</v>
      </c>
      <c r="B2170" t="s">
        <v>176</v>
      </c>
      <c r="C2170" t="s">
        <v>83</v>
      </c>
      <c r="D2170" t="s">
        <v>121</v>
      </c>
      <c r="E2170" s="68" t="s">
        <v>164</v>
      </c>
      <c r="F2170" s="70" t="s">
        <v>83</v>
      </c>
      <c r="G2170" t="s">
        <v>319</v>
      </c>
      <c r="H2170" t="s">
        <v>372</v>
      </c>
      <c r="I2170" cm="1">
        <f t="array" ref="I2170">_xlfn.XLOOKUP(1,('Clean Data'!$A$1:$A$1893='Core data'!A2170)*('Clean Data'!$D$1:$D$1893='Core data'!D2170),'Clean Data'!$E$1:$E$1893,,0)</f>
        <v>1</v>
      </c>
    </row>
    <row r="2171" spans="1:9" hidden="1">
      <c r="A2171">
        <v>13</v>
      </c>
      <c r="B2171" t="s">
        <v>177</v>
      </c>
      <c r="C2171" t="s">
        <v>83</v>
      </c>
      <c r="D2171" t="s">
        <v>121</v>
      </c>
      <c r="E2171" s="69" t="s">
        <v>163</v>
      </c>
      <c r="F2171" s="71" t="s">
        <v>83</v>
      </c>
      <c r="G2171" t="s">
        <v>318</v>
      </c>
      <c r="H2171" t="s">
        <v>371</v>
      </c>
      <c r="I2171" cm="1">
        <f t="array" ref="I2171">_xlfn.XLOOKUP(1,('Clean Data'!$A$1:$A$1893='Core data'!A2171)*('Clean Data'!$D$1:$D$1893='Core data'!D2171),'Clean Data'!$E$1:$E$1893,,0)</f>
        <v>1</v>
      </c>
    </row>
    <row r="2172" spans="1:9" hidden="1">
      <c r="A2172">
        <v>13</v>
      </c>
      <c r="B2172" t="s">
        <v>177</v>
      </c>
      <c r="C2172" t="s">
        <v>83</v>
      </c>
      <c r="D2172" t="s">
        <v>121</v>
      </c>
      <c r="E2172" s="73" t="s">
        <v>162</v>
      </c>
      <c r="F2172" t="s">
        <v>83</v>
      </c>
      <c r="G2172" t="s">
        <v>83</v>
      </c>
      <c r="H2172" t="s">
        <v>121</v>
      </c>
      <c r="I2172" cm="1">
        <f t="array" ref="I2172">_xlfn.XLOOKUP(1,('Clean Data'!$A$1:$A$1893='Core data'!A2172)*('Clean Data'!$D$1:$D$1893='Core data'!D2172),'Clean Data'!$E$1:$E$1893,,0)</f>
        <v>1</v>
      </c>
    </row>
    <row r="2173" spans="1:9" hidden="1">
      <c r="A2173">
        <v>13</v>
      </c>
      <c r="B2173" t="s">
        <v>177</v>
      </c>
      <c r="C2173" t="s">
        <v>83</v>
      </c>
      <c r="D2173" t="s">
        <v>121</v>
      </c>
      <c r="E2173" s="68" t="s">
        <v>164</v>
      </c>
      <c r="F2173" s="70" t="s">
        <v>83</v>
      </c>
      <c r="G2173" t="s">
        <v>319</v>
      </c>
      <c r="H2173" t="s">
        <v>372</v>
      </c>
      <c r="I2173" cm="1">
        <f t="array" ref="I2173">_xlfn.XLOOKUP(1,('Clean Data'!$A$1:$A$1893='Core data'!A2173)*('Clean Data'!$D$1:$D$1893='Core data'!D2173),'Clean Data'!$E$1:$E$1893,,0)</f>
        <v>1</v>
      </c>
    </row>
    <row r="2174" spans="1:9" hidden="1">
      <c r="A2174">
        <v>14</v>
      </c>
      <c r="B2174" t="s">
        <v>178</v>
      </c>
      <c r="C2174" t="s">
        <v>83</v>
      </c>
      <c r="D2174" t="s">
        <v>121</v>
      </c>
      <c r="E2174" s="69" t="s">
        <v>163</v>
      </c>
      <c r="F2174" s="71" t="s">
        <v>83</v>
      </c>
      <c r="G2174" t="s">
        <v>318</v>
      </c>
      <c r="H2174" t="s">
        <v>371</v>
      </c>
      <c r="I2174" cm="1">
        <f t="array" ref="I2174">_xlfn.XLOOKUP(1,('Clean Data'!$A$1:$A$1893='Core data'!A2174)*('Clean Data'!$D$1:$D$1893='Core data'!D2174),'Clean Data'!$E$1:$E$1893,,0)</f>
        <v>1</v>
      </c>
    </row>
    <row r="2175" spans="1:9" hidden="1">
      <c r="A2175">
        <v>14</v>
      </c>
      <c r="B2175" t="s">
        <v>178</v>
      </c>
      <c r="C2175" t="s">
        <v>83</v>
      </c>
      <c r="D2175" t="s">
        <v>121</v>
      </c>
      <c r="E2175" s="73" t="s">
        <v>162</v>
      </c>
      <c r="F2175" t="s">
        <v>83</v>
      </c>
      <c r="G2175" t="s">
        <v>83</v>
      </c>
      <c r="H2175" t="s">
        <v>121</v>
      </c>
      <c r="I2175" cm="1">
        <f t="array" ref="I2175">_xlfn.XLOOKUP(1,('Clean Data'!$A$1:$A$1893='Core data'!A2175)*('Clean Data'!$D$1:$D$1893='Core data'!D2175),'Clean Data'!$E$1:$E$1893,,0)</f>
        <v>1</v>
      </c>
    </row>
    <row r="2176" spans="1:9" hidden="1">
      <c r="A2176">
        <v>14</v>
      </c>
      <c r="B2176" t="s">
        <v>178</v>
      </c>
      <c r="C2176" t="s">
        <v>83</v>
      </c>
      <c r="D2176" t="s">
        <v>121</v>
      </c>
      <c r="E2176" s="68" t="s">
        <v>164</v>
      </c>
      <c r="F2176" s="70" t="s">
        <v>83</v>
      </c>
      <c r="G2176" t="s">
        <v>319</v>
      </c>
      <c r="H2176" t="s">
        <v>372</v>
      </c>
      <c r="I2176" cm="1">
        <f t="array" ref="I2176">_xlfn.XLOOKUP(1,('Clean Data'!$A$1:$A$1893='Core data'!A2176)*('Clean Data'!$D$1:$D$1893='Core data'!D2176),'Clean Data'!$E$1:$E$1893,,0)</f>
        <v>1</v>
      </c>
    </row>
    <row r="2177" spans="1:9" hidden="1">
      <c r="A2177">
        <v>15</v>
      </c>
      <c r="B2177" t="s">
        <v>179</v>
      </c>
      <c r="C2177" t="s">
        <v>83</v>
      </c>
      <c r="D2177" t="s">
        <v>121</v>
      </c>
      <c r="E2177" s="69" t="s">
        <v>163</v>
      </c>
      <c r="F2177" s="71" t="s">
        <v>83</v>
      </c>
      <c r="G2177" t="s">
        <v>318</v>
      </c>
      <c r="H2177" t="s">
        <v>371</v>
      </c>
      <c r="I2177" cm="1">
        <f t="array" ref="I2177">_xlfn.XLOOKUP(1,('Clean Data'!$A$1:$A$1893='Core data'!A2177)*('Clean Data'!$D$1:$D$1893='Core data'!D2177),'Clean Data'!$E$1:$E$1893,,0)</f>
        <v>1</v>
      </c>
    </row>
    <row r="2178" spans="1:9" hidden="1">
      <c r="A2178">
        <v>15</v>
      </c>
      <c r="B2178" t="s">
        <v>179</v>
      </c>
      <c r="C2178" t="s">
        <v>83</v>
      </c>
      <c r="D2178" t="s">
        <v>121</v>
      </c>
      <c r="E2178" s="73" t="s">
        <v>162</v>
      </c>
      <c r="F2178" t="s">
        <v>83</v>
      </c>
      <c r="G2178" t="s">
        <v>83</v>
      </c>
      <c r="H2178" t="s">
        <v>121</v>
      </c>
      <c r="I2178" cm="1">
        <f t="array" ref="I2178">_xlfn.XLOOKUP(1,('Clean Data'!$A$1:$A$1893='Core data'!A2178)*('Clean Data'!$D$1:$D$1893='Core data'!D2178),'Clean Data'!$E$1:$E$1893,,0)</f>
        <v>1</v>
      </c>
    </row>
    <row r="2179" spans="1:9" hidden="1">
      <c r="A2179">
        <v>15</v>
      </c>
      <c r="B2179" t="s">
        <v>179</v>
      </c>
      <c r="C2179" t="s">
        <v>83</v>
      </c>
      <c r="D2179" t="s">
        <v>121</v>
      </c>
      <c r="E2179" s="68" t="s">
        <v>164</v>
      </c>
      <c r="F2179" s="70" t="s">
        <v>83</v>
      </c>
      <c r="G2179" t="s">
        <v>319</v>
      </c>
      <c r="H2179" t="s">
        <v>372</v>
      </c>
      <c r="I2179" cm="1">
        <f t="array" ref="I2179">_xlfn.XLOOKUP(1,('Clean Data'!$A$1:$A$1893='Core data'!A2179)*('Clean Data'!$D$1:$D$1893='Core data'!D2179),'Clean Data'!$E$1:$E$1893,,0)</f>
        <v>1</v>
      </c>
    </row>
    <row r="2180" spans="1:9" hidden="1">
      <c r="A2180">
        <v>16</v>
      </c>
      <c r="B2180" t="s">
        <v>180</v>
      </c>
      <c r="C2180" t="s">
        <v>83</v>
      </c>
      <c r="D2180" t="s">
        <v>121</v>
      </c>
      <c r="E2180" s="69" t="s">
        <v>163</v>
      </c>
      <c r="F2180" s="71" t="s">
        <v>83</v>
      </c>
      <c r="G2180" t="s">
        <v>318</v>
      </c>
      <c r="H2180" t="s">
        <v>371</v>
      </c>
      <c r="I2180" cm="1">
        <f t="array" ref="I2180">_xlfn.XLOOKUP(1,('Clean Data'!$A$1:$A$1893='Core data'!A2180)*('Clean Data'!$D$1:$D$1893='Core data'!D2180),'Clean Data'!$E$1:$E$1893,,0)</f>
        <v>1</v>
      </c>
    </row>
    <row r="2181" spans="1:9" hidden="1">
      <c r="A2181">
        <v>16</v>
      </c>
      <c r="B2181" t="s">
        <v>180</v>
      </c>
      <c r="C2181" t="s">
        <v>83</v>
      </c>
      <c r="D2181" t="s">
        <v>121</v>
      </c>
      <c r="E2181" s="73" t="s">
        <v>162</v>
      </c>
      <c r="F2181" t="s">
        <v>83</v>
      </c>
      <c r="G2181" t="s">
        <v>83</v>
      </c>
      <c r="H2181" t="s">
        <v>121</v>
      </c>
      <c r="I2181" cm="1">
        <f t="array" ref="I2181">_xlfn.XLOOKUP(1,('Clean Data'!$A$1:$A$1893='Core data'!A2181)*('Clean Data'!$D$1:$D$1893='Core data'!D2181),'Clean Data'!$E$1:$E$1893,,0)</f>
        <v>1</v>
      </c>
    </row>
    <row r="2182" spans="1:9" hidden="1">
      <c r="A2182">
        <v>16</v>
      </c>
      <c r="B2182" t="s">
        <v>180</v>
      </c>
      <c r="C2182" t="s">
        <v>83</v>
      </c>
      <c r="D2182" t="s">
        <v>121</v>
      </c>
      <c r="E2182" s="68" t="s">
        <v>164</v>
      </c>
      <c r="F2182" s="70" t="s">
        <v>83</v>
      </c>
      <c r="G2182" t="s">
        <v>319</v>
      </c>
      <c r="H2182" t="s">
        <v>372</v>
      </c>
      <c r="I2182" cm="1">
        <f t="array" ref="I2182">_xlfn.XLOOKUP(1,('Clean Data'!$A$1:$A$1893='Core data'!A2182)*('Clean Data'!$D$1:$D$1893='Core data'!D2182),'Clean Data'!$E$1:$E$1893,,0)</f>
        <v>1</v>
      </c>
    </row>
    <row r="2183" spans="1:9" hidden="1">
      <c r="A2183">
        <v>1</v>
      </c>
      <c r="B2183" t="s">
        <v>166</v>
      </c>
      <c r="C2183" t="s">
        <v>83</v>
      </c>
      <c r="D2183" t="s">
        <v>122</v>
      </c>
      <c r="E2183" s="69" t="s">
        <v>163</v>
      </c>
      <c r="F2183" s="71" t="s">
        <v>83</v>
      </c>
      <c r="G2183" t="s">
        <v>318</v>
      </c>
      <c r="H2183" t="s">
        <v>373</v>
      </c>
      <c r="I2183" cm="1">
        <f t="array" ref="I2183">_xlfn.XLOOKUP(1,('Clean Data'!$A$1:$A$1893='Core data'!A2183)*('Clean Data'!$D$1:$D$1893='Core data'!D2183),'Clean Data'!$E$1:$E$1893,,0)</f>
        <v>1</v>
      </c>
    </row>
    <row r="2184" spans="1:9" hidden="1">
      <c r="A2184">
        <v>1</v>
      </c>
      <c r="B2184" t="s">
        <v>166</v>
      </c>
      <c r="C2184" t="s">
        <v>83</v>
      </c>
      <c r="D2184" t="s">
        <v>122</v>
      </c>
      <c r="E2184" s="73" t="s">
        <v>162</v>
      </c>
      <c r="F2184" t="s">
        <v>83</v>
      </c>
      <c r="G2184" t="s">
        <v>83</v>
      </c>
      <c r="H2184" t="s">
        <v>122</v>
      </c>
      <c r="I2184" cm="1">
        <f t="array" ref="I2184">_xlfn.XLOOKUP(1,('Clean Data'!$A$1:$A$1893='Core data'!A2184)*('Clean Data'!$D$1:$D$1893='Core data'!D2184),'Clean Data'!$E$1:$E$1893,,0)</f>
        <v>1</v>
      </c>
    </row>
    <row r="2185" spans="1:9" hidden="1">
      <c r="A2185">
        <v>1</v>
      </c>
      <c r="B2185" t="s">
        <v>166</v>
      </c>
      <c r="C2185" t="s">
        <v>83</v>
      </c>
      <c r="D2185" t="s">
        <v>122</v>
      </c>
      <c r="E2185" s="68" t="s">
        <v>164</v>
      </c>
      <c r="F2185" s="70" t="s">
        <v>83</v>
      </c>
      <c r="G2185" t="s">
        <v>319</v>
      </c>
      <c r="H2185" t="s">
        <v>374</v>
      </c>
      <c r="I2185" cm="1">
        <f t="array" ref="I2185">_xlfn.XLOOKUP(1,('Clean Data'!$A$1:$A$1893='Core data'!A2185)*('Clean Data'!$D$1:$D$1893='Core data'!D2185),'Clean Data'!$E$1:$E$1893,,0)</f>
        <v>1</v>
      </c>
    </row>
    <row r="2186" spans="1:9" hidden="1">
      <c r="A2186">
        <v>2</v>
      </c>
      <c r="B2186" t="s">
        <v>167</v>
      </c>
      <c r="C2186" t="s">
        <v>83</v>
      </c>
      <c r="D2186" t="s">
        <v>122</v>
      </c>
      <c r="E2186" s="69" t="s">
        <v>163</v>
      </c>
      <c r="F2186" s="71" t="s">
        <v>83</v>
      </c>
      <c r="G2186" t="s">
        <v>318</v>
      </c>
      <c r="H2186" t="s">
        <v>373</v>
      </c>
      <c r="I2186" cm="1">
        <f t="array" ref="I2186">_xlfn.XLOOKUP(1,('Clean Data'!$A$1:$A$1893='Core data'!A2186)*('Clean Data'!$D$1:$D$1893='Core data'!D2186),'Clean Data'!$E$1:$E$1893,,0)</f>
        <v>1</v>
      </c>
    </row>
    <row r="2187" spans="1:9" hidden="1">
      <c r="A2187">
        <v>2</v>
      </c>
      <c r="B2187" t="s">
        <v>167</v>
      </c>
      <c r="C2187" t="s">
        <v>83</v>
      </c>
      <c r="D2187" t="s">
        <v>122</v>
      </c>
      <c r="E2187" s="73" t="s">
        <v>162</v>
      </c>
      <c r="F2187" t="s">
        <v>83</v>
      </c>
      <c r="G2187" t="s">
        <v>83</v>
      </c>
      <c r="H2187" t="s">
        <v>122</v>
      </c>
      <c r="I2187" cm="1">
        <f t="array" ref="I2187">_xlfn.XLOOKUP(1,('Clean Data'!$A$1:$A$1893='Core data'!A2187)*('Clean Data'!$D$1:$D$1893='Core data'!D2187),'Clean Data'!$E$1:$E$1893,,0)</f>
        <v>1</v>
      </c>
    </row>
    <row r="2188" spans="1:9" hidden="1">
      <c r="A2188">
        <v>2</v>
      </c>
      <c r="B2188" t="s">
        <v>167</v>
      </c>
      <c r="C2188" t="s">
        <v>83</v>
      </c>
      <c r="D2188" t="s">
        <v>122</v>
      </c>
      <c r="E2188" s="68" t="s">
        <v>164</v>
      </c>
      <c r="F2188" s="70" t="s">
        <v>83</v>
      </c>
      <c r="G2188" t="s">
        <v>319</v>
      </c>
      <c r="H2188" t="s">
        <v>374</v>
      </c>
      <c r="I2188" cm="1">
        <f t="array" ref="I2188">_xlfn.XLOOKUP(1,('Clean Data'!$A$1:$A$1893='Core data'!A2188)*('Clean Data'!$D$1:$D$1893='Core data'!D2188),'Clean Data'!$E$1:$E$1893,,0)</f>
        <v>1</v>
      </c>
    </row>
    <row r="2189" spans="1:9" hidden="1">
      <c r="A2189">
        <v>4</v>
      </c>
      <c r="B2189" t="s">
        <v>444</v>
      </c>
      <c r="C2189" t="s">
        <v>83</v>
      </c>
      <c r="D2189" t="s">
        <v>122</v>
      </c>
      <c r="E2189" s="69" t="s">
        <v>163</v>
      </c>
      <c r="F2189" s="71" t="s">
        <v>83</v>
      </c>
      <c r="G2189" t="s">
        <v>318</v>
      </c>
      <c r="H2189" t="s">
        <v>373</v>
      </c>
      <c r="I2189" cm="1">
        <f t="array" ref="I2189">_xlfn.XLOOKUP(1,('Clean Data'!$A$1:$A$1893='Core data'!A2189)*('Clean Data'!$D$1:$D$1893='Core data'!D2189),'Clean Data'!$E$1:$E$1893,,0)</f>
        <v>1</v>
      </c>
    </row>
    <row r="2190" spans="1:9" hidden="1">
      <c r="A2190">
        <v>4</v>
      </c>
      <c r="B2190" t="s">
        <v>444</v>
      </c>
      <c r="C2190" t="s">
        <v>83</v>
      </c>
      <c r="D2190" t="s">
        <v>122</v>
      </c>
      <c r="E2190" s="73" t="s">
        <v>162</v>
      </c>
      <c r="F2190" t="s">
        <v>83</v>
      </c>
      <c r="G2190" t="s">
        <v>83</v>
      </c>
      <c r="H2190" t="s">
        <v>122</v>
      </c>
      <c r="I2190" cm="1">
        <f t="array" ref="I2190">_xlfn.XLOOKUP(1,('Clean Data'!$A$1:$A$1893='Core data'!A2190)*('Clean Data'!$D$1:$D$1893='Core data'!D2190),'Clean Data'!$E$1:$E$1893,,0)</f>
        <v>1</v>
      </c>
    </row>
    <row r="2191" spans="1:9" hidden="1">
      <c r="A2191">
        <v>4</v>
      </c>
      <c r="B2191" t="s">
        <v>444</v>
      </c>
      <c r="C2191" t="s">
        <v>83</v>
      </c>
      <c r="D2191" t="s">
        <v>122</v>
      </c>
      <c r="E2191" s="68" t="s">
        <v>164</v>
      </c>
      <c r="F2191" s="70" t="s">
        <v>83</v>
      </c>
      <c r="G2191" t="s">
        <v>319</v>
      </c>
      <c r="H2191" t="s">
        <v>374</v>
      </c>
      <c r="I2191" cm="1">
        <f t="array" ref="I2191">_xlfn.XLOOKUP(1,('Clean Data'!$A$1:$A$1893='Core data'!A2191)*('Clean Data'!$D$1:$D$1893='Core data'!D2191),'Clean Data'!$E$1:$E$1893,,0)</f>
        <v>1</v>
      </c>
    </row>
    <row r="2192" spans="1:9" hidden="1">
      <c r="A2192">
        <v>5</v>
      </c>
      <c r="B2192" t="s">
        <v>169</v>
      </c>
      <c r="C2192" t="s">
        <v>83</v>
      </c>
      <c r="D2192" t="s">
        <v>122</v>
      </c>
      <c r="E2192" s="69" t="s">
        <v>163</v>
      </c>
      <c r="F2192" s="71" t="s">
        <v>83</v>
      </c>
      <c r="G2192" t="s">
        <v>318</v>
      </c>
      <c r="H2192" t="s">
        <v>373</v>
      </c>
      <c r="I2192" cm="1">
        <f t="array" ref="I2192">_xlfn.XLOOKUP(1,('Clean Data'!$A$1:$A$1893='Core data'!A2192)*('Clean Data'!$D$1:$D$1893='Core data'!D2192),'Clean Data'!$E$1:$E$1893,,0)</f>
        <v>1</v>
      </c>
    </row>
    <row r="2193" spans="1:9" hidden="1">
      <c r="A2193">
        <v>5</v>
      </c>
      <c r="B2193" t="s">
        <v>169</v>
      </c>
      <c r="C2193" t="s">
        <v>83</v>
      </c>
      <c r="D2193" t="s">
        <v>122</v>
      </c>
      <c r="E2193" s="73" t="s">
        <v>162</v>
      </c>
      <c r="F2193" t="s">
        <v>83</v>
      </c>
      <c r="G2193" t="s">
        <v>83</v>
      </c>
      <c r="H2193" t="s">
        <v>122</v>
      </c>
      <c r="I2193" cm="1">
        <f t="array" ref="I2193">_xlfn.XLOOKUP(1,('Clean Data'!$A$1:$A$1893='Core data'!A2193)*('Clean Data'!$D$1:$D$1893='Core data'!D2193),'Clean Data'!$E$1:$E$1893,,0)</f>
        <v>1</v>
      </c>
    </row>
    <row r="2194" spans="1:9" hidden="1">
      <c r="A2194">
        <v>5</v>
      </c>
      <c r="B2194" t="s">
        <v>169</v>
      </c>
      <c r="C2194" t="s">
        <v>83</v>
      </c>
      <c r="D2194" t="s">
        <v>122</v>
      </c>
      <c r="E2194" s="68" t="s">
        <v>164</v>
      </c>
      <c r="F2194" s="70" t="s">
        <v>83</v>
      </c>
      <c r="G2194" t="s">
        <v>319</v>
      </c>
      <c r="H2194" t="s">
        <v>374</v>
      </c>
      <c r="I2194" cm="1">
        <f t="array" ref="I2194">_xlfn.XLOOKUP(1,('Clean Data'!$A$1:$A$1893='Core data'!A2194)*('Clean Data'!$D$1:$D$1893='Core data'!D2194),'Clean Data'!$E$1:$E$1893,,0)</f>
        <v>1</v>
      </c>
    </row>
    <row r="2195" spans="1:9" hidden="1">
      <c r="A2195">
        <v>6</v>
      </c>
      <c r="B2195" t="s">
        <v>170</v>
      </c>
      <c r="C2195" t="s">
        <v>83</v>
      </c>
      <c r="D2195" t="s">
        <v>122</v>
      </c>
      <c r="E2195" s="69" t="s">
        <v>163</v>
      </c>
      <c r="F2195" s="71" t="s">
        <v>83</v>
      </c>
      <c r="G2195" t="s">
        <v>318</v>
      </c>
      <c r="H2195" t="s">
        <v>373</v>
      </c>
      <c r="I2195" cm="1">
        <f t="array" ref="I2195">_xlfn.XLOOKUP(1,('Clean Data'!$A$1:$A$1893='Core data'!A2195)*('Clean Data'!$D$1:$D$1893='Core data'!D2195),'Clean Data'!$E$1:$E$1893,,0)</f>
        <v>1</v>
      </c>
    </row>
    <row r="2196" spans="1:9" hidden="1">
      <c r="A2196">
        <v>6</v>
      </c>
      <c r="B2196" t="s">
        <v>170</v>
      </c>
      <c r="C2196" t="s">
        <v>83</v>
      </c>
      <c r="D2196" t="s">
        <v>122</v>
      </c>
      <c r="E2196" s="73" t="s">
        <v>162</v>
      </c>
      <c r="F2196" t="s">
        <v>83</v>
      </c>
      <c r="G2196" t="s">
        <v>83</v>
      </c>
      <c r="H2196" t="s">
        <v>122</v>
      </c>
      <c r="I2196" cm="1">
        <f t="array" ref="I2196">_xlfn.XLOOKUP(1,('Clean Data'!$A$1:$A$1893='Core data'!A2196)*('Clean Data'!$D$1:$D$1893='Core data'!D2196),'Clean Data'!$E$1:$E$1893,,0)</f>
        <v>1</v>
      </c>
    </row>
    <row r="2197" spans="1:9" hidden="1">
      <c r="A2197">
        <v>6</v>
      </c>
      <c r="B2197" t="s">
        <v>170</v>
      </c>
      <c r="C2197" t="s">
        <v>83</v>
      </c>
      <c r="D2197" t="s">
        <v>122</v>
      </c>
      <c r="E2197" s="68" t="s">
        <v>164</v>
      </c>
      <c r="F2197" s="70" t="s">
        <v>83</v>
      </c>
      <c r="G2197" t="s">
        <v>319</v>
      </c>
      <c r="H2197" t="s">
        <v>374</v>
      </c>
      <c r="I2197" cm="1">
        <f t="array" ref="I2197">_xlfn.XLOOKUP(1,('Clean Data'!$A$1:$A$1893='Core data'!A2197)*('Clean Data'!$D$1:$D$1893='Core data'!D2197),'Clean Data'!$E$1:$E$1893,,0)</f>
        <v>1</v>
      </c>
    </row>
    <row r="2198" spans="1:9" hidden="1">
      <c r="A2198">
        <v>7</v>
      </c>
      <c r="B2198" t="s">
        <v>171</v>
      </c>
      <c r="C2198" t="s">
        <v>83</v>
      </c>
      <c r="D2198" t="s">
        <v>122</v>
      </c>
      <c r="E2198" s="69" t="s">
        <v>163</v>
      </c>
      <c r="F2198" s="71" t="s">
        <v>83</v>
      </c>
      <c r="G2198" t="s">
        <v>318</v>
      </c>
      <c r="H2198" t="s">
        <v>373</v>
      </c>
      <c r="I2198" cm="1">
        <f t="array" ref="I2198">_xlfn.XLOOKUP(1,('Clean Data'!$A$1:$A$1893='Core data'!A2198)*('Clean Data'!$D$1:$D$1893='Core data'!D2198),'Clean Data'!$E$1:$E$1893,,0)</f>
        <v>1</v>
      </c>
    </row>
    <row r="2199" spans="1:9" hidden="1">
      <c r="A2199">
        <v>7</v>
      </c>
      <c r="B2199" t="s">
        <v>171</v>
      </c>
      <c r="C2199" t="s">
        <v>83</v>
      </c>
      <c r="D2199" t="s">
        <v>122</v>
      </c>
      <c r="E2199" s="73" t="s">
        <v>162</v>
      </c>
      <c r="F2199" t="s">
        <v>83</v>
      </c>
      <c r="G2199" t="s">
        <v>83</v>
      </c>
      <c r="H2199" t="s">
        <v>122</v>
      </c>
      <c r="I2199" cm="1">
        <f t="array" ref="I2199">_xlfn.XLOOKUP(1,('Clean Data'!$A$1:$A$1893='Core data'!A2199)*('Clean Data'!$D$1:$D$1893='Core data'!D2199),'Clean Data'!$E$1:$E$1893,,0)</f>
        <v>1</v>
      </c>
    </row>
    <row r="2200" spans="1:9" hidden="1">
      <c r="A2200">
        <v>7</v>
      </c>
      <c r="B2200" t="s">
        <v>171</v>
      </c>
      <c r="C2200" t="s">
        <v>83</v>
      </c>
      <c r="D2200" t="s">
        <v>122</v>
      </c>
      <c r="E2200" s="68" t="s">
        <v>164</v>
      </c>
      <c r="F2200" s="70" t="s">
        <v>83</v>
      </c>
      <c r="G2200" t="s">
        <v>319</v>
      </c>
      <c r="H2200" t="s">
        <v>374</v>
      </c>
      <c r="I2200" cm="1">
        <f t="array" ref="I2200">_xlfn.XLOOKUP(1,('Clean Data'!$A$1:$A$1893='Core data'!A2200)*('Clean Data'!$D$1:$D$1893='Core data'!D2200),'Clean Data'!$E$1:$E$1893,,0)</f>
        <v>1</v>
      </c>
    </row>
    <row r="2201" spans="1:9" hidden="1">
      <c r="A2201">
        <v>8</v>
      </c>
      <c r="B2201" t="s">
        <v>172</v>
      </c>
      <c r="C2201" t="s">
        <v>83</v>
      </c>
      <c r="D2201" t="s">
        <v>122</v>
      </c>
      <c r="E2201" s="69" t="s">
        <v>163</v>
      </c>
      <c r="F2201" s="71" t="s">
        <v>83</v>
      </c>
      <c r="G2201" t="s">
        <v>318</v>
      </c>
      <c r="H2201" t="s">
        <v>373</v>
      </c>
      <c r="I2201" cm="1">
        <f t="array" ref="I2201">_xlfn.XLOOKUP(1,('Clean Data'!$A$1:$A$1893='Core data'!A2201)*('Clean Data'!$D$1:$D$1893='Core data'!D2201),'Clean Data'!$E$1:$E$1893,,0)</f>
        <v>1</v>
      </c>
    </row>
    <row r="2202" spans="1:9" hidden="1">
      <c r="A2202">
        <v>8</v>
      </c>
      <c r="B2202" t="s">
        <v>172</v>
      </c>
      <c r="C2202" t="s">
        <v>83</v>
      </c>
      <c r="D2202" t="s">
        <v>122</v>
      </c>
      <c r="E2202" s="73" t="s">
        <v>162</v>
      </c>
      <c r="F2202" t="s">
        <v>83</v>
      </c>
      <c r="G2202" t="s">
        <v>83</v>
      </c>
      <c r="H2202" t="s">
        <v>122</v>
      </c>
      <c r="I2202" cm="1">
        <f t="array" ref="I2202">_xlfn.XLOOKUP(1,('Clean Data'!$A$1:$A$1893='Core data'!A2202)*('Clean Data'!$D$1:$D$1893='Core data'!D2202),'Clean Data'!$E$1:$E$1893,,0)</f>
        <v>1</v>
      </c>
    </row>
    <row r="2203" spans="1:9" hidden="1">
      <c r="A2203">
        <v>8</v>
      </c>
      <c r="B2203" t="s">
        <v>172</v>
      </c>
      <c r="C2203" t="s">
        <v>83</v>
      </c>
      <c r="D2203" t="s">
        <v>122</v>
      </c>
      <c r="E2203" s="68" t="s">
        <v>164</v>
      </c>
      <c r="F2203" s="70" t="s">
        <v>83</v>
      </c>
      <c r="G2203" t="s">
        <v>319</v>
      </c>
      <c r="H2203" t="s">
        <v>374</v>
      </c>
      <c r="I2203" cm="1">
        <f t="array" ref="I2203">_xlfn.XLOOKUP(1,('Clean Data'!$A$1:$A$1893='Core data'!A2203)*('Clean Data'!$D$1:$D$1893='Core data'!D2203),'Clean Data'!$E$1:$E$1893,,0)</f>
        <v>1</v>
      </c>
    </row>
    <row r="2204" spans="1:9" hidden="1">
      <c r="A2204">
        <v>9</v>
      </c>
      <c r="B2204" t="s">
        <v>173</v>
      </c>
      <c r="C2204" t="s">
        <v>83</v>
      </c>
      <c r="D2204" t="s">
        <v>122</v>
      </c>
      <c r="E2204" s="69" t="s">
        <v>163</v>
      </c>
      <c r="F2204" s="71" t="s">
        <v>83</v>
      </c>
      <c r="G2204" t="s">
        <v>318</v>
      </c>
      <c r="H2204" t="s">
        <v>373</v>
      </c>
      <c r="I2204" cm="1">
        <f t="array" ref="I2204">_xlfn.XLOOKUP(1,('Clean Data'!$A$1:$A$1893='Core data'!A2204)*('Clean Data'!$D$1:$D$1893='Core data'!D2204),'Clean Data'!$E$1:$E$1893,,0)</f>
        <v>1</v>
      </c>
    </row>
    <row r="2205" spans="1:9" hidden="1">
      <c r="A2205">
        <v>9</v>
      </c>
      <c r="B2205" t="s">
        <v>173</v>
      </c>
      <c r="C2205" t="s">
        <v>83</v>
      </c>
      <c r="D2205" t="s">
        <v>122</v>
      </c>
      <c r="E2205" s="73" t="s">
        <v>162</v>
      </c>
      <c r="F2205" t="s">
        <v>83</v>
      </c>
      <c r="G2205" t="s">
        <v>83</v>
      </c>
      <c r="H2205" t="s">
        <v>122</v>
      </c>
      <c r="I2205" cm="1">
        <f t="array" ref="I2205">_xlfn.XLOOKUP(1,('Clean Data'!$A$1:$A$1893='Core data'!A2205)*('Clean Data'!$D$1:$D$1893='Core data'!D2205),'Clean Data'!$E$1:$E$1893,,0)</f>
        <v>1</v>
      </c>
    </row>
    <row r="2206" spans="1:9" hidden="1">
      <c r="A2206">
        <v>9</v>
      </c>
      <c r="B2206" t="s">
        <v>173</v>
      </c>
      <c r="C2206" t="s">
        <v>83</v>
      </c>
      <c r="D2206" t="s">
        <v>122</v>
      </c>
      <c r="E2206" s="68" t="s">
        <v>164</v>
      </c>
      <c r="F2206" s="70" t="s">
        <v>83</v>
      </c>
      <c r="G2206" t="s">
        <v>319</v>
      </c>
      <c r="H2206" t="s">
        <v>374</v>
      </c>
      <c r="I2206" cm="1">
        <f t="array" ref="I2206">_xlfn.XLOOKUP(1,('Clean Data'!$A$1:$A$1893='Core data'!A2206)*('Clean Data'!$D$1:$D$1893='Core data'!D2206),'Clean Data'!$E$1:$E$1893,,0)</f>
        <v>1</v>
      </c>
    </row>
    <row r="2207" spans="1:9" hidden="1">
      <c r="A2207">
        <v>10</v>
      </c>
      <c r="B2207" t="s">
        <v>174</v>
      </c>
      <c r="C2207" t="s">
        <v>83</v>
      </c>
      <c r="D2207" t="s">
        <v>122</v>
      </c>
      <c r="E2207" s="69" t="s">
        <v>163</v>
      </c>
      <c r="F2207" s="71" t="s">
        <v>83</v>
      </c>
      <c r="G2207" t="s">
        <v>318</v>
      </c>
      <c r="H2207" t="s">
        <v>373</v>
      </c>
      <c r="I2207" cm="1">
        <f t="array" ref="I2207">_xlfn.XLOOKUP(1,('Clean Data'!$A$1:$A$1893='Core data'!A2207)*('Clean Data'!$D$1:$D$1893='Core data'!D2207),'Clean Data'!$E$1:$E$1893,,0)</f>
        <v>1</v>
      </c>
    </row>
    <row r="2208" spans="1:9" hidden="1">
      <c r="A2208">
        <v>10</v>
      </c>
      <c r="B2208" t="s">
        <v>174</v>
      </c>
      <c r="C2208" t="s">
        <v>83</v>
      </c>
      <c r="D2208" t="s">
        <v>122</v>
      </c>
      <c r="E2208" s="73" t="s">
        <v>162</v>
      </c>
      <c r="F2208" t="s">
        <v>83</v>
      </c>
      <c r="G2208" t="s">
        <v>83</v>
      </c>
      <c r="H2208" t="s">
        <v>122</v>
      </c>
      <c r="I2208" cm="1">
        <f t="array" ref="I2208">_xlfn.XLOOKUP(1,('Clean Data'!$A$1:$A$1893='Core data'!A2208)*('Clean Data'!$D$1:$D$1893='Core data'!D2208),'Clean Data'!$E$1:$E$1893,,0)</f>
        <v>1</v>
      </c>
    </row>
    <row r="2209" spans="1:9" hidden="1">
      <c r="A2209">
        <v>10</v>
      </c>
      <c r="B2209" t="s">
        <v>174</v>
      </c>
      <c r="C2209" t="s">
        <v>83</v>
      </c>
      <c r="D2209" t="s">
        <v>122</v>
      </c>
      <c r="E2209" s="68" t="s">
        <v>164</v>
      </c>
      <c r="F2209" s="70" t="s">
        <v>83</v>
      </c>
      <c r="G2209" t="s">
        <v>319</v>
      </c>
      <c r="H2209" t="s">
        <v>374</v>
      </c>
      <c r="I2209" cm="1">
        <f t="array" ref="I2209">_xlfn.XLOOKUP(1,('Clean Data'!$A$1:$A$1893='Core data'!A2209)*('Clean Data'!$D$1:$D$1893='Core data'!D2209),'Clean Data'!$E$1:$E$1893,,0)</f>
        <v>1</v>
      </c>
    </row>
    <row r="2210" spans="1:9" hidden="1">
      <c r="A2210">
        <v>11</v>
      </c>
      <c r="B2210" t="s">
        <v>175</v>
      </c>
      <c r="C2210" t="s">
        <v>83</v>
      </c>
      <c r="D2210" t="s">
        <v>122</v>
      </c>
      <c r="E2210" s="69" t="s">
        <v>163</v>
      </c>
      <c r="F2210" s="71" t="s">
        <v>83</v>
      </c>
      <c r="G2210" t="s">
        <v>318</v>
      </c>
      <c r="H2210" t="s">
        <v>373</v>
      </c>
      <c r="I2210" cm="1">
        <f t="array" ref="I2210">_xlfn.XLOOKUP(1,('Clean Data'!$A$1:$A$1893='Core data'!A2210)*('Clean Data'!$D$1:$D$1893='Core data'!D2210),'Clean Data'!$E$1:$E$1893,,0)</f>
        <v>1</v>
      </c>
    </row>
    <row r="2211" spans="1:9" hidden="1">
      <c r="A2211">
        <v>11</v>
      </c>
      <c r="B2211" t="s">
        <v>175</v>
      </c>
      <c r="C2211" t="s">
        <v>83</v>
      </c>
      <c r="D2211" t="s">
        <v>122</v>
      </c>
      <c r="E2211" s="73" t="s">
        <v>162</v>
      </c>
      <c r="F2211" t="s">
        <v>83</v>
      </c>
      <c r="G2211" t="s">
        <v>83</v>
      </c>
      <c r="H2211" t="s">
        <v>122</v>
      </c>
      <c r="I2211" cm="1">
        <f t="array" ref="I2211">_xlfn.XLOOKUP(1,('Clean Data'!$A$1:$A$1893='Core data'!A2211)*('Clean Data'!$D$1:$D$1893='Core data'!D2211),'Clean Data'!$E$1:$E$1893,,0)</f>
        <v>1</v>
      </c>
    </row>
    <row r="2212" spans="1:9" hidden="1">
      <c r="A2212">
        <v>11</v>
      </c>
      <c r="B2212" t="s">
        <v>175</v>
      </c>
      <c r="C2212" t="s">
        <v>83</v>
      </c>
      <c r="D2212" t="s">
        <v>122</v>
      </c>
      <c r="E2212" s="68" t="s">
        <v>164</v>
      </c>
      <c r="F2212" s="70" t="s">
        <v>83</v>
      </c>
      <c r="G2212" t="s">
        <v>319</v>
      </c>
      <c r="H2212" t="s">
        <v>374</v>
      </c>
      <c r="I2212" cm="1">
        <f t="array" ref="I2212">_xlfn.XLOOKUP(1,('Clean Data'!$A$1:$A$1893='Core data'!A2212)*('Clean Data'!$D$1:$D$1893='Core data'!D2212),'Clean Data'!$E$1:$E$1893,,0)</f>
        <v>1</v>
      </c>
    </row>
    <row r="2213" spans="1:9" hidden="1">
      <c r="A2213">
        <v>12</v>
      </c>
      <c r="B2213" t="s">
        <v>176</v>
      </c>
      <c r="C2213" t="s">
        <v>83</v>
      </c>
      <c r="D2213" t="s">
        <v>122</v>
      </c>
      <c r="E2213" s="69" t="s">
        <v>163</v>
      </c>
      <c r="F2213" s="71" t="s">
        <v>83</v>
      </c>
      <c r="G2213" t="s">
        <v>318</v>
      </c>
      <c r="H2213" t="s">
        <v>373</v>
      </c>
      <c r="I2213" cm="1">
        <f t="array" ref="I2213">_xlfn.XLOOKUP(1,('Clean Data'!$A$1:$A$1893='Core data'!A2213)*('Clean Data'!$D$1:$D$1893='Core data'!D2213),'Clean Data'!$E$1:$E$1893,,0)</f>
        <v>1</v>
      </c>
    </row>
    <row r="2214" spans="1:9" hidden="1">
      <c r="A2214">
        <v>12</v>
      </c>
      <c r="B2214" t="s">
        <v>176</v>
      </c>
      <c r="C2214" t="s">
        <v>83</v>
      </c>
      <c r="D2214" t="s">
        <v>122</v>
      </c>
      <c r="E2214" s="73" t="s">
        <v>162</v>
      </c>
      <c r="F2214" t="s">
        <v>83</v>
      </c>
      <c r="G2214" t="s">
        <v>83</v>
      </c>
      <c r="H2214" t="s">
        <v>122</v>
      </c>
      <c r="I2214" cm="1">
        <f t="array" ref="I2214">_xlfn.XLOOKUP(1,('Clean Data'!$A$1:$A$1893='Core data'!A2214)*('Clean Data'!$D$1:$D$1893='Core data'!D2214),'Clean Data'!$E$1:$E$1893,,0)</f>
        <v>1</v>
      </c>
    </row>
    <row r="2215" spans="1:9" hidden="1">
      <c r="A2215">
        <v>12</v>
      </c>
      <c r="B2215" t="s">
        <v>176</v>
      </c>
      <c r="C2215" t="s">
        <v>83</v>
      </c>
      <c r="D2215" t="s">
        <v>122</v>
      </c>
      <c r="E2215" s="68" t="s">
        <v>164</v>
      </c>
      <c r="F2215" s="70" t="s">
        <v>83</v>
      </c>
      <c r="G2215" t="s">
        <v>319</v>
      </c>
      <c r="H2215" t="s">
        <v>374</v>
      </c>
      <c r="I2215" cm="1">
        <f t="array" ref="I2215">_xlfn.XLOOKUP(1,('Clean Data'!$A$1:$A$1893='Core data'!A2215)*('Clean Data'!$D$1:$D$1893='Core data'!D2215),'Clean Data'!$E$1:$E$1893,,0)</f>
        <v>1</v>
      </c>
    </row>
    <row r="2216" spans="1:9" hidden="1">
      <c r="A2216">
        <v>13</v>
      </c>
      <c r="B2216" t="s">
        <v>177</v>
      </c>
      <c r="C2216" t="s">
        <v>83</v>
      </c>
      <c r="D2216" t="s">
        <v>122</v>
      </c>
      <c r="E2216" s="69" t="s">
        <v>163</v>
      </c>
      <c r="F2216" s="71" t="s">
        <v>83</v>
      </c>
      <c r="G2216" t="s">
        <v>318</v>
      </c>
      <c r="H2216" t="s">
        <v>373</v>
      </c>
      <c r="I2216" cm="1">
        <f t="array" ref="I2216">_xlfn.XLOOKUP(1,('Clean Data'!$A$1:$A$1893='Core data'!A2216)*('Clean Data'!$D$1:$D$1893='Core data'!D2216),'Clean Data'!$E$1:$E$1893,,0)</f>
        <v>1</v>
      </c>
    </row>
    <row r="2217" spans="1:9" hidden="1">
      <c r="A2217">
        <v>13</v>
      </c>
      <c r="B2217" t="s">
        <v>177</v>
      </c>
      <c r="C2217" t="s">
        <v>83</v>
      </c>
      <c r="D2217" t="s">
        <v>122</v>
      </c>
      <c r="E2217" s="73" t="s">
        <v>162</v>
      </c>
      <c r="F2217" t="s">
        <v>83</v>
      </c>
      <c r="G2217" t="s">
        <v>83</v>
      </c>
      <c r="H2217" t="s">
        <v>122</v>
      </c>
      <c r="I2217" cm="1">
        <f t="array" ref="I2217">_xlfn.XLOOKUP(1,('Clean Data'!$A$1:$A$1893='Core data'!A2217)*('Clean Data'!$D$1:$D$1893='Core data'!D2217),'Clean Data'!$E$1:$E$1893,,0)</f>
        <v>1</v>
      </c>
    </row>
    <row r="2218" spans="1:9" hidden="1">
      <c r="A2218">
        <v>13</v>
      </c>
      <c r="B2218" t="s">
        <v>177</v>
      </c>
      <c r="C2218" t="s">
        <v>83</v>
      </c>
      <c r="D2218" t="s">
        <v>122</v>
      </c>
      <c r="E2218" s="68" t="s">
        <v>164</v>
      </c>
      <c r="F2218" s="70" t="s">
        <v>83</v>
      </c>
      <c r="G2218" t="s">
        <v>319</v>
      </c>
      <c r="H2218" t="s">
        <v>374</v>
      </c>
      <c r="I2218" cm="1">
        <f t="array" ref="I2218">_xlfn.XLOOKUP(1,('Clean Data'!$A$1:$A$1893='Core data'!A2218)*('Clean Data'!$D$1:$D$1893='Core data'!D2218),'Clean Data'!$E$1:$E$1893,,0)</f>
        <v>1</v>
      </c>
    </row>
    <row r="2219" spans="1:9" hidden="1">
      <c r="A2219">
        <v>14</v>
      </c>
      <c r="B2219" t="s">
        <v>178</v>
      </c>
      <c r="C2219" t="s">
        <v>83</v>
      </c>
      <c r="D2219" t="s">
        <v>122</v>
      </c>
      <c r="E2219" s="69" t="s">
        <v>163</v>
      </c>
      <c r="F2219" s="71" t="s">
        <v>83</v>
      </c>
      <c r="G2219" t="s">
        <v>318</v>
      </c>
      <c r="H2219" t="s">
        <v>373</v>
      </c>
      <c r="I2219" cm="1">
        <f t="array" ref="I2219">_xlfn.XLOOKUP(1,('Clean Data'!$A$1:$A$1893='Core data'!A2219)*('Clean Data'!$D$1:$D$1893='Core data'!D2219),'Clean Data'!$E$1:$E$1893,,0)</f>
        <v>1</v>
      </c>
    </row>
    <row r="2220" spans="1:9" hidden="1">
      <c r="A2220">
        <v>14</v>
      </c>
      <c r="B2220" t="s">
        <v>178</v>
      </c>
      <c r="C2220" t="s">
        <v>83</v>
      </c>
      <c r="D2220" t="s">
        <v>122</v>
      </c>
      <c r="E2220" s="73" t="s">
        <v>162</v>
      </c>
      <c r="F2220" t="s">
        <v>83</v>
      </c>
      <c r="G2220" t="s">
        <v>83</v>
      </c>
      <c r="H2220" t="s">
        <v>122</v>
      </c>
      <c r="I2220" cm="1">
        <f t="array" ref="I2220">_xlfn.XLOOKUP(1,('Clean Data'!$A$1:$A$1893='Core data'!A2220)*('Clean Data'!$D$1:$D$1893='Core data'!D2220),'Clean Data'!$E$1:$E$1893,,0)</f>
        <v>1</v>
      </c>
    </row>
    <row r="2221" spans="1:9" hidden="1">
      <c r="A2221">
        <v>14</v>
      </c>
      <c r="B2221" t="s">
        <v>178</v>
      </c>
      <c r="C2221" t="s">
        <v>83</v>
      </c>
      <c r="D2221" t="s">
        <v>122</v>
      </c>
      <c r="E2221" s="68" t="s">
        <v>164</v>
      </c>
      <c r="F2221" s="70" t="s">
        <v>83</v>
      </c>
      <c r="G2221" t="s">
        <v>319</v>
      </c>
      <c r="H2221" t="s">
        <v>374</v>
      </c>
      <c r="I2221" cm="1">
        <f t="array" ref="I2221">_xlfn.XLOOKUP(1,('Clean Data'!$A$1:$A$1893='Core data'!A2221)*('Clean Data'!$D$1:$D$1893='Core data'!D2221),'Clean Data'!$E$1:$E$1893,,0)</f>
        <v>1</v>
      </c>
    </row>
    <row r="2222" spans="1:9" hidden="1">
      <c r="A2222">
        <v>15</v>
      </c>
      <c r="B2222" t="s">
        <v>179</v>
      </c>
      <c r="C2222" t="s">
        <v>83</v>
      </c>
      <c r="D2222" t="s">
        <v>122</v>
      </c>
      <c r="E2222" s="69" t="s">
        <v>163</v>
      </c>
      <c r="F2222" s="71" t="s">
        <v>83</v>
      </c>
      <c r="G2222" t="s">
        <v>318</v>
      </c>
      <c r="H2222" t="s">
        <v>373</v>
      </c>
      <c r="I2222" cm="1">
        <f t="array" ref="I2222">_xlfn.XLOOKUP(1,('Clean Data'!$A$1:$A$1893='Core data'!A2222)*('Clean Data'!$D$1:$D$1893='Core data'!D2222),'Clean Data'!$E$1:$E$1893,,0)</f>
        <v>1</v>
      </c>
    </row>
    <row r="2223" spans="1:9" hidden="1">
      <c r="A2223">
        <v>15</v>
      </c>
      <c r="B2223" t="s">
        <v>179</v>
      </c>
      <c r="C2223" t="s">
        <v>83</v>
      </c>
      <c r="D2223" t="s">
        <v>122</v>
      </c>
      <c r="E2223" s="73" t="s">
        <v>162</v>
      </c>
      <c r="F2223" t="s">
        <v>83</v>
      </c>
      <c r="G2223" t="s">
        <v>83</v>
      </c>
      <c r="H2223" t="s">
        <v>122</v>
      </c>
      <c r="I2223" cm="1">
        <f t="array" ref="I2223">_xlfn.XLOOKUP(1,('Clean Data'!$A$1:$A$1893='Core data'!A2223)*('Clean Data'!$D$1:$D$1893='Core data'!D2223),'Clean Data'!$E$1:$E$1893,,0)</f>
        <v>1</v>
      </c>
    </row>
    <row r="2224" spans="1:9" hidden="1">
      <c r="A2224">
        <v>15</v>
      </c>
      <c r="B2224" t="s">
        <v>179</v>
      </c>
      <c r="C2224" t="s">
        <v>83</v>
      </c>
      <c r="D2224" t="s">
        <v>122</v>
      </c>
      <c r="E2224" s="68" t="s">
        <v>164</v>
      </c>
      <c r="F2224" s="70" t="s">
        <v>83</v>
      </c>
      <c r="G2224" t="s">
        <v>319</v>
      </c>
      <c r="H2224" t="s">
        <v>374</v>
      </c>
      <c r="I2224" cm="1">
        <f t="array" ref="I2224">_xlfn.XLOOKUP(1,('Clean Data'!$A$1:$A$1893='Core data'!A2224)*('Clean Data'!$D$1:$D$1893='Core data'!D2224),'Clean Data'!$E$1:$E$1893,,0)</f>
        <v>1</v>
      </c>
    </row>
    <row r="2225" spans="1:9" hidden="1">
      <c r="A2225">
        <v>16</v>
      </c>
      <c r="B2225" t="s">
        <v>180</v>
      </c>
      <c r="C2225" t="s">
        <v>83</v>
      </c>
      <c r="D2225" t="s">
        <v>122</v>
      </c>
      <c r="E2225" s="69" t="s">
        <v>163</v>
      </c>
      <c r="F2225" s="71" t="s">
        <v>83</v>
      </c>
      <c r="G2225" t="s">
        <v>318</v>
      </c>
      <c r="H2225" t="s">
        <v>373</v>
      </c>
      <c r="I2225" cm="1">
        <f t="array" ref="I2225">_xlfn.XLOOKUP(1,('Clean Data'!$A$1:$A$1893='Core data'!A2225)*('Clean Data'!$D$1:$D$1893='Core data'!D2225),'Clean Data'!$E$1:$E$1893,,0)</f>
        <v>1</v>
      </c>
    </row>
    <row r="2226" spans="1:9" hidden="1">
      <c r="A2226">
        <v>16</v>
      </c>
      <c r="B2226" t="s">
        <v>180</v>
      </c>
      <c r="C2226" t="s">
        <v>83</v>
      </c>
      <c r="D2226" t="s">
        <v>122</v>
      </c>
      <c r="E2226" s="73" t="s">
        <v>162</v>
      </c>
      <c r="F2226" t="s">
        <v>83</v>
      </c>
      <c r="G2226" t="s">
        <v>83</v>
      </c>
      <c r="H2226" t="s">
        <v>122</v>
      </c>
      <c r="I2226" cm="1">
        <f t="array" ref="I2226">_xlfn.XLOOKUP(1,('Clean Data'!$A$1:$A$1893='Core data'!A2226)*('Clean Data'!$D$1:$D$1893='Core data'!D2226),'Clean Data'!$E$1:$E$1893,,0)</f>
        <v>1</v>
      </c>
    </row>
    <row r="2227" spans="1:9" hidden="1">
      <c r="A2227">
        <v>16</v>
      </c>
      <c r="B2227" t="s">
        <v>180</v>
      </c>
      <c r="C2227" t="s">
        <v>83</v>
      </c>
      <c r="D2227" t="s">
        <v>122</v>
      </c>
      <c r="E2227" s="68" t="s">
        <v>164</v>
      </c>
      <c r="F2227" s="70" t="s">
        <v>83</v>
      </c>
      <c r="G2227" t="s">
        <v>319</v>
      </c>
      <c r="H2227" t="s">
        <v>374</v>
      </c>
      <c r="I2227" cm="1">
        <f t="array" ref="I2227">_xlfn.XLOOKUP(1,('Clean Data'!$A$1:$A$1893='Core data'!A2227)*('Clean Data'!$D$1:$D$1893='Core data'!D2227),'Clean Data'!$E$1:$E$1893,,0)</f>
        <v>1</v>
      </c>
    </row>
    <row r="2228" spans="1:9" hidden="1">
      <c r="A2228">
        <v>16</v>
      </c>
      <c r="B2228" t="s">
        <v>180</v>
      </c>
      <c r="C2228" t="s">
        <v>108</v>
      </c>
      <c r="D2228" t="s">
        <v>136</v>
      </c>
      <c r="E2228" s="73" t="s">
        <v>162</v>
      </c>
      <c r="F2228" s="71" t="s">
        <v>108</v>
      </c>
      <c r="G2228" t="s">
        <v>108</v>
      </c>
      <c r="H2228" t="s">
        <v>136</v>
      </c>
      <c r="I2228" cm="1">
        <f t="array" ref="I2228">_xlfn.XLOOKUP(1,('Clean Data'!$A$1:$A$1893='Core data'!A2228)*('Clean Data'!$D$1:$D$1893='Core data'!D2228),'Clean Data'!$E$1:$E$1893,,0)</f>
        <v>0</v>
      </c>
    </row>
    <row r="2229" spans="1:9" hidden="1">
      <c r="A2229">
        <v>16</v>
      </c>
      <c r="B2229" t="s">
        <v>180</v>
      </c>
      <c r="C2229" t="s">
        <v>108</v>
      </c>
      <c r="D2229" t="s">
        <v>136</v>
      </c>
      <c r="E2229" s="68" t="s">
        <v>164</v>
      </c>
      <c r="F2229" s="71" t="s">
        <v>108</v>
      </c>
      <c r="G2229" t="s">
        <v>352</v>
      </c>
      <c r="H2229" t="s">
        <v>397</v>
      </c>
      <c r="I2229" cm="1">
        <f t="array" ref="I2229">_xlfn.XLOOKUP(1,('Clean Data'!$A$1:$A$1893='Core data'!A2229)*('Clean Data'!$D$1:$D$1893='Core data'!D2229),'Clean Data'!$E$1:$E$1893,,0)</f>
        <v>0</v>
      </c>
    </row>
    <row r="2230" spans="1:9" hidden="1">
      <c r="A2230">
        <v>16</v>
      </c>
      <c r="B2230" t="s">
        <v>180</v>
      </c>
      <c r="C2230" t="s">
        <v>108</v>
      </c>
      <c r="D2230" t="s">
        <v>136</v>
      </c>
      <c r="E2230" s="68" t="s">
        <v>163</v>
      </c>
      <c r="F2230" s="71" t="s">
        <v>108</v>
      </c>
      <c r="G2230" t="s">
        <v>353</v>
      </c>
      <c r="H2230" t="s">
        <v>396</v>
      </c>
      <c r="I2230" cm="1">
        <f t="array" ref="I2230">_xlfn.XLOOKUP(1,('Clean Data'!$A$1:$A$1893='Core data'!A2230)*('Clean Data'!$D$1:$D$1893='Core data'!D2230),'Clean Data'!$E$1:$E$1893,,0)</f>
        <v>0</v>
      </c>
    </row>
    <row r="2231" spans="1:9" hidden="1">
      <c r="A2231">
        <v>1</v>
      </c>
      <c r="B2231" t="s">
        <v>166</v>
      </c>
      <c r="C2231" t="s">
        <v>108</v>
      </c>
      <c r="D2231" t="s">
        <v>136</v>
      </c>
      <c r="E2231" s="73" t="s">
        <v>162</v>
      </c>
      <c r="F2231" s="71" t="s">
        <v>108</v>
      </c>
      <c r="G2231" t="s">
        <v>108</v>
      </c>
      <c r="H2231" t="s">
        <v>136</v>
      </c>
      <c r="I2231" cm="1">
        <f t="array" ref="I2231">_xlfn.XLOOKUP(1,('Clean Data'!$A$1:$A$1893='Core data'!A2231)*('Clean Data'!$D$1:$D$1893='Core data'!D2231),'Clean Data'!$E$1:$E$1893,,0)</f>
        <v>1</v>
      </c>
    </row>
    <row r="2232" spans="1:9" hidden="1">
      <c r="A2232">
        <v>2</v>
      </c>
      <c r="B2232" t="s">
        <v>167</v>
      </c>
      <c r="C2232" t="s">
        <v>108</v>
      </c>
      <c r="D2232" t="s">
        <v>136</v>
      </c>
      <c r="E2232" s="73" t="s">
        <v>162</v>
      </c>
      <c r="F2232" s="71" t="s">
        <v>108</v>
      </c>
      <c r="G2232" t="s">
        <v>108</v>
      </c>
      <c r="H2232" t="s">
        <v>136</v>
      </c>
      <c r="I2232" cm="1">
        <f t="array" ref="I2232">_xlfn.XLOOKUP(1,('Clean Data'!$A$1:$A$1893='Core data'!A2232)*('Clean Data'!$D$1:$D$1893='Core data'!D2232),'Clean Data'!$E$1:$E$1893,,0)</f>
        <v>0</v>
      </c>
    </row>
    <row r="2233" spans="1:9" hidden="1">
      <c r="A2233">
        <v>4</v>
      </c>
      <c r="B2233" t="s">
        <v>444</v>
      </c>
      <c r="C2233" t="s">
        <v>108</v>
      </c>
      <c r="D2233" t="s">
        <v>136</v>
      </c>
      <c r="E2233" s="73" t="s">
        <v>162</v>
      </c>
      <c r="F2233" s="71" t="s">
        <v>108</v>
      </c>
      <c r="G2233" t="s">
        <v>108</v>
      </c>
      <c r="H2233" t="s">
        <v>136</v>
      </c>
      <c r="I2233" cm="1">
        <f t="array" ref="I2233">_xlfn.XLOOKUP(1,('Clean Data'!$A$1:$A$1893='Core data'!A2233)*('Clean Data'!$D$1:$D$1893='Core data'!D2233),'Clean Data'!$E$1:$E$1893,,0)</f>
        <v>1</v>
      </c>
    </row>
    <row r="2234" spans="1:9" hidden="1">
      <c r="A2234">
        <v>5</v>
      </c>
      <c r="B2234" t="s">
        <v>169</v>
      </c>
      <c r="C2234" t="s">
        <v>108</v>
      </c>
      <c r="D2234" t="s">
        <v>136</v>
      </c>
      <c r="E2234" s="73" t="s">
        <v>162</v>
      </c>
      <c r="F2234" s="71" t="s">
        <v>108</v>
      </c>
      <c r="G2234" t="s">
        <v>108</v>
      </c>
      <c r="H2234" t="s">
        <v>136</v>
      </c>
      <c r="I2234" cm="1">
        <f t="array" ref="I2234">_xlfn.XLOOKUP(1,('Clean Data'!$A$1:$A$1893='Core data'!A2234)*('Clean Data'!$D$1:$D$1893='Core data'!D2234),'Clean Data'!$E$1:$E$1893,,0)</f>
        <v>1</v>
      </c>
    </row>
    <row r="2235" spans="1:9" hidden="1">
      <c r="A2235">
        <v>6</v>
      </c>
      <c r="B2235" t="s">
        <v>170</v>
      </c>
      <c r="C2235" t="s">
        <v>108</v>
      </c>
      <c r="D2235" t="s">
        <v>136</v>
      </c>
      <c r="E2235" s="73" t="s">
        <v>162</v>
      </c>
      <c r="F2235" s="71" t="s">
        <v>108</v>
      </c>
      <c r="G2235" t="s">
        <v>108</v>
      </c>
      <c r="H2235" t="s">
        <v>136</v>
      </c>
      <c r="I2235" cm="1">
        <f t="array" ref="I2235">_xlfn.XLOOKUP(1,('Clean Data'!$A$1:$A$1893='Core data'!A2235)*('Clean Data'!$D$1:$D$1893='Core data'!D2235),'Clean Data'!$E$1:$E$1893,,0)</f>
        <v>1</v>
      </c>
    </row>
    <row r="2236" spans="1:9" hidden="1">
      <c r="A2236">
        <v>7</v>
      </c>
      <c r="B2236" t="s">
        <v>171</v>
      </c>
      <c r="C2236" t="s">
        <v>108</v>
      </c>
      <c r="D2236" t="s">
        <v>136</v>
      </c>
      <c r="E2236" s="73" t="s">
        <v>162</v>
      </c>
      <c r="F2236" s="71" t="s">
        <v>108</v>
      </c>
      <c r="G2236" t="s">
        <v>108</v>
      </c>
      <c r="H2236" t="s">
        <v>136</v>
      </c>
      <c r="I2236" cm="1">
        <f t="array" ref="I2236">_xlfn.XLOOKUP(1,('Clean Data'!$A$1:$A$1893='Core data'!A2236)*('Clean Data'!$D$1:$D$1893='Core data'!D2236),'Clean Data'!$E$1:$E$1893,,0)</f>
        <v>0</v>
      </c>
    </row>
    <row r="2237" spans="1:9" hidden="1">
      <c r="A2237">
        <v>8</v>
      </c>
      <c r="B2237" t="s">
        <v>172</v>
      </c>
      <c r="C2237" t="s">
        <v>108</v>
      </c>
      <c r="D2237" t="s">
        <v>136</v>
      </c>
      <c r="E2237" s="73" t="s">
        <v>162</v>
      </c>
      <c r="F2237" s="71" t="s">
        <v>108</v>
      </c>
      <c r="G2237" t="s">
        <v>108</v>
      </c>
      <c r="H2237" t="s">
        <v>136</v>
      </c>
      <c r="I2237" cm="1">
        <f t="array" ref="I2237">_xlfn.XLOOKUP(1,('Clean Data'!$A$1:$A$1893='Core data'!A2237)*('Clean Data'!$D$1:$D$1893='Core data'!D2237),'Clean Data'!$E$1:$E$1893,,0)</f>
        <v>1</v>
      </c>
    </row>
    <row r="2238" spans="1:9" hidden="1">
      <c r="A2238">
        <v>9</v>
      </c>
      <c r="B2238" t="s">
        <v>173</v>
      </c>
      <c r="C2238" t="s">
        <v>108</v>
      </c>
      <c r="D2238" t="s">
        <v>136</v>
      </c>
      <c r="E2238" s="73" t="s">
        <v>162</v>
      </c>
      <c r="F2238" s="71" t="s">
        <v>108</v>
      </c>
      <c r="G2238" t="s">
        <v>108</v>
      </c>
      <c r="H2238" t="s">
        <v>136</v>
      </c>
      <c r="I2238" cm="1">
        <f t="array" ref="I2238">_xlfn.XLOOKUP(1,('Clean Data'!$A$1:$A$1893='Core data'!A2238)*('Clean Data'!$D$1:$D$1893='Core data'!D2238),'Clean Data'!$E$1:$E$1893,,0)</f>
        <v>1</v>
      </c>
    </row>
    <row r="2239" spans="1:9" hidden="1">
      <c r="A2239">
        <v>10</v>
      </c>
      <c r="B2239" t="s">
        <v>174</v>
      </c>
      <c r="C2239" t="s">
        <v>108</v>
      </c>
      <c r="D2239" t="s">
        <v>136</v>
      </c>
      <c r="E2239" s="73" t="s">
        <v>162</v>
      </c>
      <c r="F2239" s="71" t="s">
        <v>108</v>
      </c>
      <c r="G2239" t="s">
        <v>108</v>
      </c>
      <c r="H2239" t="s">
        <v>136</v>
      </c>
      <c r="I2239" cm="1">
        <f t="array" ref="I2239">_xlfn.XLOOKUP(1,('Clean Data'!$A$1:$A$1893='Core data'!A2239)*('Clean Data'!$D$1:$D$1893='Core data'!D2239),'Clean Data'!$E$1:$E$1893,,0)</f>
        <v>1</v>
      </c>
    </row>
    <row r="2240" spans="1:9" hidden="1">
      <c r="A2240">
        <v>11</v>
      </c>
      <c r="B2240" t="s">
        <v>175</v>
      </c>
      <c r="C2240" t="s">
        <v>108</v>
      </c>
      <c r="D2240" t="s">
        <v>136</v>
      </c>
      <c r="E2240" s="73" t="s">
        <v>162</v>
      </c>
      <c r="F2240" s="71" t="s">
        <v>108</v>
      </c>
      <c r="G2240" t="s">
        <v>108</v>
      </c>
      <c r="H2240" t="s">
        <v>136</v>
      </c>
      <c r="I2240" cm="1">
        <f t="array" ref="I2240">_xlfn.XLOOKUP(1,('Clean Data'!$A$1:$A$1893='Core data'!A2240)*('Clean Data'!$D$1:$D$1893='Core data'!D2240),'Clean Data'!$E$1:$E$1893,,0)</f>
        <v>1</v>
      </c>
    </row>
    <row r="2241" spans="1:9" hidden="1">
      <c r="A2241">
        <v>12</v>
      </c>
      <c r="B2241" t="s">
        <v>176</v>
      </c>
      <c r="C2241" t="s">
        <v>108</v>
      </c>
      <c r="D2241" t="s">
        <v>136</v>
      </c>
      <c r="E2241" s="73" t="s">
        <v>162</v>
      </c>
      <c r="F2241" s="71" t="s">
        <v>108</v>
      </c>
      <c r="G2241" t="s">
        <v>108</v>
      </c>
      <c r="H2241" t="s">
        <v>136</v>
      </c>
      <c r="I2241" cm="1">
        <f t="array" ref="I2241">_xlfn.XLOOKUP(1,('Clean Data'!$A$1:$A$1893='Core data'!A2241)*('Clean Data'!$D$1:$D$1893='Core data'!D2241),'Clean Data'!$E$1:$E$1893,,0)</f>
        <v>0</v>
      </c>
    </row>
    <row r="2242" spans="1:9" hidden="1">
      <c r="A2242">
        <v>13</v>
      </c>
      <c r="B2242" t="s">
        <v>177</v>
      </c>
      <c r="C2242" t="s">
        <v>108</v>
      </c>
      <c r="D2242" t="s">
        <v>136</v>
      </c>
      <c r="E2242" s="73" t="s">
        <v>162</v>
      </c>
      <c r="F2242" s="71" t="s">
        <v>108</v>
      </c>
      <c r="G2242" t="s">
        <v>108</v>
      </c>
      <c r="H2242" t="s">
        <v>136</v>
      </c>
      <c r="I2242" cm="1">
        <f t="array" ref="I2242">_xlfn.XLOOKUP(1,('Clean Data'!$A$1:$A$1893='Core data'!A2242)*('Clean Data'!$D$1:$D$1893='Core data'!D2242),'Clean Data'!$E$1:$E$1893,,0)</f>
        <v>1</v>
      </c>
    </row>
    <row r="2243" spans="1:9" hidden="1">
      <c r="A2243">
        <v>14</v>
      </c>
      <c r="B2243" t="s">
        <v>178</v>
      </c>
      <c r="C2243" t="s">
        <v>108</v>
      </c>
      <c r="D2243" t="s">
        <v>136</v>
      </c>
      <c r="E2243" s="73" t="s">
        <v>162</v>
      </c>
      <c r="F2243" s="71" t="s">
        <v>108</v>
      </c>
      <c r="G2243" t="s">
        <v>108</v>
      </c>
      <c r="H2243" t="s">
        <v>136</v>
      </c>
      <c r="I2243" cm="1">
        <f t="array" ref="I2243">_xlfn.XLOOKUP(1,('Clean Data'!$A$1:$A$1893='Core data'!A2243)*('Clean Data'!$D$1:$D$1893='Core data'!D2243),'Clean Data'!$E$1:$E$1893,,0)</f>
        <v>1</v>
      </c>
    </row>
    <row r="2244" spans="1:9" hidden="1">
      <c r="A2244">
        <v>15</v>
      </c>
      <c r="B2244" t="s">
        <v>179</v>
      </c>
      <c r="C2244" t="s">
        <v>108</v>
      </c>
      <c r="D2244" t="s">
        <v>136</v>
      </c>
      <c r="E2244" s="73" t="s">
        <v>162</v>
      </c>
      <c r="F2244" s="71" t="s">
        <v>108</v>
      </c>
      <c r="G2244" t="s">
        <v>108</v>
      </c>
      <c r="H2244" t="s">
        <v>136</v>
      </c>
      <c r="I2244" cm="1">
        <f t="array" ref="I2244">_xlfn.XLOOKUP(1,('Clean Data'!$A$1:$A$1893='Core data'!A2244)*('Clean Data'!$D$1:$D$1893='Core data'!D2244),'Clean Data'!$E$1:$E$1893,,0)</f>
        <v>1</v>
      </c>
    </row>
    <row r="2245" spans="1:9" hidden="1">
      <c r="A2245">
        <v>1</v>
      </c>
      <c r="B2245" t="s">
        <v>166</v>
      </c>
      <c r="C2245" t="s">
        <v>108</v>
      </c>
      <c r="D2245" t="s">
        <v>136</v>
      </c>
      <c r="E2245" s="68" t="s">
        <v>164</v>
      </c>
      <c r="F2245" s="71" t="s">
        <v>108</v>
      </c>
      <c r="G2245" t="s">
        <v>352</v>
      </c>
      <c r="H2245" t="s">
        <v>397</v>
      </c>
      <c r="I2245" cm="1">
        <f t="array" ref="I2245">_xlfn.XLOOKUP(1,('Clean Data'!$A$1:$A$1893='Core data'!A2245)*('Clean Data'!$D$1:$D$1893='Core data'!D2245),'Clean Data'!$E$1:$E$1893,,0)</f>
        <v>1</v>
      </c>
    </row>
    <row r="2246" spans="1:9" hidden="1">
      <c r="A2246">
        <v>2</v>
      </c>
      <c r="B2246" t="s">
        <v>167</v>
      </c>
      <c r="C2246" t="s">
        <v>108</v>
      </c>
      <c r="D2246" t="s">
        <v>136</v>
      </c>
      <c r="E2246" s="68" t="s">
        <v>164</v>
      </c>
      <c r="F2246" s="71" t="s">
        <v>108</v>
      </c>
      <c r="G2246" t="s">
        <v>352</v>
      </c>
      <c r="H2246" t="s">
        <v>397</v>
      </c>
      <c r="I2246" cm="1">
        <f t="array" ref="I2246">_xlfn.XLOOKUP(1,('Clean Data'!$A$1:$A$1893='Core data'!A2246)*('Clean Data'!$D$1:$D$1893='Core data'!D2246),'Clean Data'!$E$1:$E$1893,,0)</f>
        <v>0</v>
      </c>
    </row>
    <row r="2247" spans="1:9" hidden="1">
      <c r="A2247">
        <v>4</v>
      </c>
      <c r="B2247" t="s">
        <v>444</v>
      </c>
      <c r="C2247" t="s">
        <v>108</v>
      </c>
      <c r="D2247" t="s">
        <v>136</v>
      </c>
      <c r="E2247" s="68" t="s">
        <v>164</v>
      </c>
      <c r="F2247" s="71" t="s">
        <v>108</v>
      </c>
      <c r="G2247" t="s">
        <v>352</v>
      </c>
      <c r="H2247" t="s">
        <v>397</v>
      </c>
      <c r="I2247" cm="1">
        <f t="array" ref="I2247">_xlfn.XLOOKUP(1,('Clean Data'!$A$1:$A$1893='Core data'!A2247)*('Clean Data'!$D$1:$D$1893='Core data'!D2247),'Clean Data'!$E$1:$E$1893,,0)</f>
        <v>1</v>
      </c>
    </row>
    <row r="2248" spans="1:9" hidden="1">
      <c r="A2248">
        <v>5</v>
      </c>
      <c r="B2248" t="s">
        <v>169</v>
      </c>
      <c r="C2248" t="s">
        <v>108</v>
      </c>
      <c r="D2248" t="s">
        <v>136</v>
      </c>
      <c r="E2248" s="68" t="s">
        <v>164</v>
      </c>
      <c r="F2248" s="71" t="s">
        <v>108</v>
      </c>
      <c r="G2248" t="s">
        <v>352</v>
      </c>
      <c r="H2248" t="s">
        <v>397</v>
      </c>
      <c r="I2248" cm="1">
        <f t="array" ref="I2248">_xlfn.XLOOKUP(1,('Clean Data'!$A$1:$A$1893='Core data'!A2248)*('Clean Data'!$D$1:$D$1893='Core data'!D2248),'Clean Data'!$E$1:$E$1893,,0)</f>
        <v>1</v>
      </c>
    </row>
    <row r="2249" spans="1:9" hidden="1">
      <c r="A2249">
        <v>6</v>
      </c>
      <c r="B2249" t="s">
        <v>170</v>
      </c>
      <c r="C2249" t="s">
        <v>108</v>
      </c>
      <c r="D2249" t="s">
        <v>136</v>
      </c>
      <c r="E2249" s="68" t="s">
        <v>164</v>
      </c>
      <c r="F2249" s="71" t="s">
        <v>108</v>
      </c>
      <c r="G2249" t="s">
        <v>352</v>
      </c>
      <c r="H2249" t="s">
        <v>397</v>
      </c>
      <c r="I2249" cm="1">
        <f t="array" ref="I2249">_xlfn.XLOOKUP(1,('Clean Data'!$A$1:$A$1893='Core data'!A2249)*('Clean Data'!$D$1:$D$1893='Core data'!D2249),'Clean Data'!$E$1:$E$1893,,0)</f>
        <v>1</v>
      </c>
    </row>
    <row r="2250" spans="1:9" hidden="1">
      <c r="A2250">
        <v>7</v>
      </c>
      <c r="B2250" t="s">
        <v>171</v>
      </c>
      <c r="C2250" t="s">
        <v>108</v>
      </c>
      <c r="D2250" t="s">
        <v>136</v>
      </c>
      <c r="E2250" s="68" t="s">
        <v>164</v>
      </c>
      <c r="F2250" s="71" t="s">
        <v>108</v>
      </c>
      <c r="G2250" t="s">
        <v>352</v>
      </c>
      <c r="H2250" t="s">
        <v>397</v>
      </c>
      <c r="I2250" cm="1">
        <f t="array" ref="I2250">_xlfn.XLOOKUP(1,('Clean Data'!$A$1:$A$1893='Core data'!A2250)*('Clean Data'!$D$1:$D$1893='Core data'!D2250),'Clean Data'!$E$1:$E$1893,,0)</f>
        <v>0</v>
      </c>
    </row>
    <row r="2251" spans="1:9" hidden="1">
      <c r="A2251">
        <v>8</v>
      </c>
      <c r="B2251" t="s">
        <v>172</v>
      </c>
      <c r="C2251" t="s">
        <v>108</v>
      </c>
      <c r="D2251" t="s">
        <v>136</v>
      </c>
      <c r="E2251" s="68" t="s">
        <v>164</v>
      </c>
      <c r="F2251" s="71" t="s">
        <v>108</v>
      </c>
      <c r="G2251" t="s">
        <v>352</v>
      </c>
      <c r="H2251" t="s">
        <v>397</v>
      </c>
      <c r="I2251" cm="1">
        <f t="array" ref="I2251">_xlfn.XLOOKUP(1,('Clean Data'!$A$1:$A$1893='Core data'!A2251)*('Clean Data'!$D$1:$D$1893='Core data'!D2251),'Clean Data'!$E$1:$E$1893,,0)</f>
        <v>1</v>
      </c>
    </row>
    <row r="2252" spans="1:9" hidden="1">
      <c r="A2252">
        <v>9</v>
      </c>
      <c r="B2252" t="s">
        <v>173</v>
      </c>
      <c r="C2252" t="s">
        <v>108</v>
      </c>
      <c r="D2252" t="s">
        <v>136</v>
      </c>
      <c r="E2252" s="68" t="s">
        <v>164</v>
      </c>
      <c r="F2252" s="71" t="s">
        <v>108</v>
      </c>
      <c r="G2252" t="s">
        <v>352</v>
      </c>
      <c r="H2252" t="s">
        <v>397</v>
      </c>
      <c r="I2252" cm="1">
        <f t="array" ref="I2252">_xlfn.XLOOKUP(1,('Clean Data'!$A$1:$A$1893='Core data'!A2252)*('Clean Data'!$D$1:$D$1893='Core data'!D2252),'Clean Data'!$E$1:$E$1893,,0)</f>
        <v>1</v>
      </c>
    </row>
    <row r="2253" spans="1:9" hidden="1">
      <c r="A2253">
        <v>10</v>
      </c>
      <c r="B2253" t="s">
        <v>174</v>
      </c>
      <c r="C2253" t="s">
        <v>108</v>
      </c>
      <c r="D2253" t="s">
        <v>136</v>
      </c>
      <c r="E2253" s="68" t="s">
        <v>164</v>
      </c>
      <c r="F2253" s="71" t="s">
        <v>108</v>
      </c>
      <c r="G2253" t="s">
        <v>352</v>
      </c>
      <c r="H2253" t="s">
        <v>397</v>
      </c>
      <c r="I2253" cm="1">
        <f t="array" ref="I2253">_xlfn.XLOOKUP(1,('Clean Data'!$A$1:$A$1893='Core data'!A2253)*('Clean Data'!$D$1:$D$1893='Core data'!D2253),'Clean Data'!$E$1:$E$1893,,0)</f>
        <v>1</v>
      </c>
    </row>
    <row r="2254" spans="1:9" hidden="1">
      <c r="A2254">
        <v>11</v>
      </c>
      <c r="B2254" t="s">
        <v>175</v>
      </c>
      <c r="C2254" t="s">
        <v>108</v>
      </c>
      <c r="D2254" t="s">
        <v>136</v>
      </c>
      <c r="E2254" s="68" t="s">
        <v>164</v>
      </c>
      <c r="F2254" s="71" t="s">
        <v>108</v>
      </c>
      <c r="G2254" t="s">
        <v>352</v>
      </c>
      <c r="H2254" t="s">
        <v>397</v>
      </c>
      <c r="I2254" cm="1">
        <f t="array" ref="I2254">_xlfn.XLOOKUP(1,('Clean Data'!$A$1:$A$1893='Core data'!A2254)*('Clean Data'!$D$1:$D$1893='Core data'!D2254),'Clean Data'!$E$1:$E$1893,,0)</f>
        <v>1</v>
      </c>
    </row>
    <row r="2255" spans="1:9" hidden="1">
      <c r="A2255">
        <v>12</v>
      </c>
      <c r="B2255" t="s">
        <v>176</v>
      </c>
      <c r="C2255" t="s">
        <v>108</v>
      </c>
      <c r="D2255" t="s">
        <v>136</v>
      </c>
      <c r="E2255" s="68" t="s">
        <v>164</v>
      </c>
      <c r="F2255" s="71" t="s">
        <v>108</v>
      </c>
      <c r="G2255" t="s">
        <v>352</v>
      </c>
      <c r="H2255" t="s">
        <v>397</v>
      </c>
      <c r="I2255" cm="1">
        <f t="array" ref="I2255">_xlfn.XLOOKUP(1,('Clean Data'!$A$1:$A$1893='Core data'!A2255)*('Clean Data'!$D$1:$D$1893='Core data'!D2255),'Clean Data'!$E$1:$E$1893,,0)</f>
        <v>0</v>
      </c>
    </row>
    <row r="2256" spans="1:9" hidden="1">
      <c r="A2256">
        <v>13</v>
      </c>
      <c r="B2256" t="s">
        <v>177</v>
      </c>
      <c r="C2256" t="s">
        <v>108</v>
      </c>
      <c r="D2256" t="s">
        <v>136</v>
      </c>
      <c r="E2256" s="68" t="s">
        <v>164</v>
      </c>
      <c r="F2256" s="71" t="s">
        <v>108</v>
      </c>
      <c r="G2256" t="s">
        <v>352</v>
      </c>
      <c r="H2256" t="s">
        <v>397</v>
      </c>
      <c r="I2256" cm="1">
        <f t="array" ref="I2256">_xlfn.XLOOKUP(1,('Clean Data'!$A$1:$A$1893='Core data'!A2256)*('Clean Data'!$D$1:$D$1893='Core data'!D2256),'Clean Data'!$E$1:$E$1893,,0)</f>
        <v>1</v>
      </c>
    </row>
    <row r="2257" spans="1:9" hidden="1">
      <c r="A2257">
        <v>14</v>
      </c>
      <c r="B2257" t="s">
        <v>178</v>
      </c>
      <c r="C2257" t="s">
        <v>108</v>
      </c>
      <c r="D2257" t="s">
        <v>136</v>
      </c>
      <c r="E2257" s="68" t="s">
        <v>164</v>
      </c>
      <c r="F2257" s="71" t="s">
        <v>108</v>
      </c>
      <c r="G2257" t="s">
        <v>352</v>
      </c>
      <c r="H2257" t="s">
        <v>397</v>
      </c>
      <c r="I2257" cm="1">
        <f t="array" ref="I2257">_xlfn.XLOOKUP(1,('Clean Data'!$A$1:$A$1893='Core data'!A2257)*('Clean Data'!$D$1:$D$1893='Core data'!D2257),'Clean Data'!$E$1:$E$1893,,0)</f>
        <v>1</v>
      </c>
    </row>
    <row r="2258" spans="1:9" hidden="1">
      <c r="A2258">
        <v>15</v>
      </c>
      <c r="B2258" t="s">
        <v>179</v>
      </c>
      <c r="C2258" t="s">
        <v>108</v>
      </c>
      <c r="D2258" t="s">
        <v>136</v>
      </c>
      <c r="E2258" s="68" t="s">
        <v>164</v>
      </c>
      <c r="F2258" s="71" t="s">
        <v>108</v>
      </c>
      <c r="G2258" t="s">
        <v>352</v>
      </c>
      <c r="H2258" t="s">
        <v>397</v>
      </c>
      <c r="I2258" cm="1">
        <f t="array" ref="I2258">_xlfn.XLOOKUP(1,('Clean Data'!$A$1:$A$1893='Core data'!A2258)*('Clean Data'!$D$1:$D$1893='Core data'!D2258),'Clean Data'!$E$1:$E$1893,,0)</f>
        <v>1</v>
      </c>
    </row>
    <row r="2259" spans="1:9" hidden="1">
      <c r="A2259">
        <v>1</v>
      </c>
      <c r="B2259" t="s">
        <v>166</v>
      </c>
      <c r="C2259" t="s">
        <v>108</v>
      </c>
      <c r="D2259" t="s">
        <v>136</v>
      </c>
      <c r="E2259" s="68" t="s">
        <v>163</v>
      </c>
      <c r="F2259" s="71" t="s">
        <v>108</v>
      </c>
      <c r="G2259" t="s">
        <v>353</v>
      </c>
      <c r="H2259" t="s">
        <v>396</v>
      </c>
      <c r="I2259" cm="1">
        <f t="array" ref="I2259">_xlfn.XLOOKUP(1,('Clean Data'!$A$1:$A$1893='Core data'!A2259)*('Clean Data'!$D$1:$D$1893='Core data'!D2259),'Clean Data'!$E$1:$E$1893,,0)</f>
        <v>1</v>
      </c>
    </row>
    <row r="2260" spans="1:9" hidden="1">
      <c r="A2260">
        <v>2</v>
      </c>
      <c r="B2260" t="s">
        <v>167</v>
      </c>
      <c r="C2260" t="s">
        <v>108</v>
      </c>
      <c r="D2260" t="s">
        <v>136</v>
      </c>
      <c r="E2260" s="68" t="s">
        <v>163</v>
      </c>
      <c r="F2260" s="71" t="s">
        <v>108</v>
      </c>
      <c r="G2260" t="s">
        <v>353</v>
      </c>
      <c r="H2260" t="s">
        <v>396</v>
      </c>
      <c r="I2260" cm="1">
        <f t="array" ref="I2260">_xlfn.XLOOKUP(1,('Clean Data'!$A$1:$A$1893='Core data'!A2260)*('Clean Data'!$D$1:$D$1893='Core data'!D2260),'Clean Data'!$E$1:$E$1893,,0)</f>
        <v>0</v>
      </c>
    </row>
    <row r="2261" spans="1:9" hidden="1">
      <c r="A2261">
        <v>4</v>
      </c>
      <c r="B2261" t="s">
        <v>444</v>
      </c>
      <c r="C2261" t="s">
        <v>108</v>
      </c>
      <c r="D2261" t="s">
        <v>136</v>
      </c>
      <c r="E2261" s="68" t="s">
        <v>163</v>
      </c>
      <c r="F2261" s="71" t="s">
        <v>108</v>
      </c>
      <c r="G2261" t="s">
        <v>353</v>
      </c>
      <c r="H2261" t="s">
        <v>396</v>
      </c>
      <c r="I2261" cm="1">
        <f t="array" ref="I2261">_xlfn.XLOOKUP(1,('Clean Data'!$A$1:$A$1893='Core data'!A2261)*('Clean Data'!$D$1:$D$1893='Core data'!D2261),'Clean Data'!$E$1:$E$1893,,0)</f>
        <v>1</v>
      </c>
    </row>
    <row r="2262" spans="1:9" hidden="1">
      <c r="A2262">
        <v>5</v>
      </c>
      <c r="B2262" t="s">
        <v>169</v>
      </c>
      <c r="C2262" t="s">
        <v>108</v>
      </c>
      <c r="D2262" t="s">
        <v>136</v>
      </c>
      <c r="E2262" s="68" t="s">
        <v>163</v>
      </c>
      <c r="F2262" s="71" t="s">
        <v>108</v>
      </c>
      <c r="G2262" t="s">
        <v>353</v>
      </c>
      <c r="H2262" t="s">
        <v>396</v>
      </c>
      <c r="I2262" cm="1">
        <f t="array" ref="I2262">_xlfn.XLOOKUP(1,('Clean Data'!$A$1:$A$1893='Core data'!A2262)*('Clean Data'!$D$1:$D$1893='Core data'!D2262),'Clean Data'!$E$1:$E$1893,,0)</f>
        <v>1</v>
      </c>
    </row>
    <row r="2263" spans="1:9" hidden="1">
      <c r="A2263">
        <v>6</v>
      </c>
      <c r="B2263" t="s">
        <v>170</v>
      </c>
      <c r="C2263" t="s">
        <v>108</v>
      </c>
      <c r="D2263" t="s">
        <v>136</v>
      </c>
      <c r="E2263" s="68" t="s">
        <v>163</v>
      </c>
      <c r="F2263" s="71" t="s">
        <v>108</v>
      </c>
      <c r="G2263" t="s">
        <v>353</v>
      </c>
      <c r="H2263" t="s">
        <v>396</v>
      </c>
      <c r="I2263" cm="1">
        <f t="array" ref="I2263">_xlfn.XLOOKUP(1,('Clean Data'!$A$1:$A$1893='Core data'!A2263)*('Clean Data'!$D$1:$D$1893='Core data'!D2263),'Clean Data'!$E$1:$E$1893,,0)</f>
        <v>1</v>
      </c>
    </row>
    <row r="2264" spans="1:9" hidden="1">
      <c r="A2264">
        <v>7</v>
      </c>
      <c r="B2264" t="s">
        <v>171</v>
      </c>
      <c r="C2264" t="s">
        <v>108</v>
      </c>
      <c r="D2264" t="s">
        <v>136</v>
      </c>
      <c r="E2264" s="68" t="s">
        <v>163</v>
      </c>
      <c r="F2264" s="71" t="s">
        <v>108</v>
      </c>
      <c r="G2264" t="s">
        <v>353</v>
      </c>
      <c r="H2264" t="s">
        <v>396</v>
      </c>
      <c r="I2264" cm="1">
        <f t="array" ref="I2264">_xlfn.XLOOKUP(1,('Clean Data'!$A$1:$A$1893='Core data'!A2264)*('Clean Data'!$D$1:$D$1893='Core data'!D2264),'Clean Data'!$E$1:$E$1893,,0)</f>
        <v>0</v>
      </c>
    </row>
    <row r="2265" spans="1:9" hidden="1">
      <c r="A2265">
        <v>8</v>
      </c>
      <c r="B2265" t="s">
        <v>172</v>
      </c>
      <c r="C2265" t="s">
        <v>108</v>
      </c>
      <c r="D2265" t="s">
        <v>136</v>
      </c>
      <c r="E2265" s="68" t="s">
        <v>163</v>
      </c>
      <c r="F2265" s="71" t="s">
        <v>108</v>
      </c>
      <c r="G2265" t="s">
        <v>353</v>
      </c>
      <c r="H2265" t="s">
        <v>396</v>
      </c>
      <c r="I2265" cm="1">
        <f t="array" ref="I2265">_xlfn.XLOOKUP(1,('Clean Data'!$A$1:$A$1893='Core data'!A2265)*('Clean Data'!$D$1:$D$1893='Core data'!D2265),'Clean Data'!$E$1:$E$1893,,0)</f>
        <v>1</v>
      </c>
    </row>
    <row r="2266" spans="1:9" hidden="1">
      <c r="A2266">
        <v>9</v>
      </c>
      <c r="B2266" t="s">
        <v>173</v>
      </c>
      <c r="C2266" t="s">
        <v>108</v>
      </c>
      <c r="D2266" t="s">
        <v>136</v>
      </c>
      <c r="E2266" s="68" t="s">
        <v>163</v>
      </c>
      <c r="F2266" s="71" t="s">
        <v>108</v>
      </c>
      <c r="G2266" t="s">
        <v>353</v>
      </c>
      <c r="H2266" t="s">
        <v>396</v>
      </c>
      <c r="I2266" cm="1">
        <f t="array" ref="I2266">_xlfn.XLOOKUP(1,('Clean Data'!$A$1:$A$1893='Core data'!A2266)*('Clean Data'!$D$1:$D$1893='Core data'!D2266),'Clean Data'!$E$1:$E$1893,,0)</f>
        <v>1</v>
      </c>
    </row>
    <row r="2267" spans="1:9" hidden="1">
      <c r="A2267">
        <v>10</v>
      </c>
      <c r="B2267" t="s">
        <v>174</v>
      </c>
      <c r="C2267" t="s">
        <v>108</v>
      </c>
      <c r="D2267" t="s">
        <v>136</v>
      </c>
      <c r="E2267" s="68" t="s">
        <v>163</v>
      </c>
      <c r="F2267" s="71" t="s">
        <v>108</v>
      </c>
      <c r="G2267" t="s">
        <v>353</v>
      </c>
      <c r="H2267" t="s">
        <v>396</v>
      </c>
      <c r="I2267" cm="1">
        <f t="array" ref="I2267">_xlfn.XLOOKUP(1,('Clean Data'!$A$1:$A$1893='Core data'!A2267)*('Clean Data'!$D$1:$D$1893='Core data'!D2267),'Clean Data'!$E$1:$E$1893,,0)</f>
        <v>1</v>
      </c>
    </row>
    <row r="2268" spans="1:9" hidden="1">
      <c r="A2268">
        <v>11</v>
      </c>
      <c r="B2268" t="s">
        <v>175</v>
      </c>
      <c r="C2268" t="s">
        <v>108</v>
      </c>
      <c r="D2268" t="s">
        <v>136</v>
      </c>
      <c r="E2268" s="68" t="s">
        <v>163</v>
      </c>
      <c r="F2268" s="71" t="s">
        <v>108</v>
      </c>
      <c r="G2268" t="s">
        <v>353</v>
      </c>
      <c r="H2268" t="s">
        <v>396</v>
      </c>
      <c r="I2268" cm="1">
        <f t="array" ref="I2268">_xlfn.XLOOKUP(1,('Clean Data'!$A$1:$A$1893='Core data'!A2268)*('Clean Data'!$D$1:$D$1893='Core data'!D2268),'Clean Data'!$E$1:$E$1893,,0)</f>
        <v>1</v>
      </c>
    </row>
    <row r="2269" spans="1:9" hidden="1">
      <c r="A2269">
        <v>12</v>
      </c>
      <c r="B2269" t="s">
        <v>176</v>
      </c>
      <c r="C2269" t="s">
        <v>108</v>
      </c>
      <c r="D2269" t="s">
        <v>136</v>
      </c>
      <c r="E2269" s="68" t="s">
        <v>163</v>
      </c>
      <c r="F2269" s="71" t="s">
        <v>108</v>
      </c>
      <c r="G2269" t="s">
        <v>353</v>
      </c>
      <c r="H2269" t="s">
        <v>396</v>
      </c>
      <c r="I2269" cm="1">
        <f t="array" ref="I2269">_xlfn.XLOOKUP(1,('Clean Data'!$A$1:$A$1893='Core data'!A2269)*('Clean Data'!$D$1:$D$1893='Core data'!D2269),'Clean Data'!$E$1:$E$1893,,0)</f>
        <v>0</v>
      </c>
    </row>
    <row r="2270" spans="1:9" hidden="1">
      <c r="A2270">
        <v>13</v>
      </c>
      <c r="B2270" t="s">
        <v>177</v>
      </c>
      <c r="C2270" t="s">
        <v>108</v>
      </c>
      <c r="D2270" t="s">
        <v>136</v>
      </c>
      <c r="E2270" s="68" t="s">
        <v>163</v>
      </c>
      <c r="F2270" s="71" t="s">
        <v>108</v>
      </c>
      <c r="G2270" t="s">
        <v>353</v>
      </c>
      <c r="H2270" t="s">
        <v>396</v>
      </c>
      <c r="I2270" cm="1">
        <f t="array" ref="I2270">_xlfn.XLOOKUP(1,('Clean Data'!$A$1:$A$1893='Core data'!A2270)*('Clean Data'!$D$1:$D$1893='Core data'!D2270),'Clean Data'!$E$1:$E$1893,,0)</f>
        <v>1</v>
      </c>
    </row>
    <row r="2271" spans="1:9" hidden="1">
      <c r="A2271">
        <v>14</v>
      </c>
      <c r="B2271" t="s">
        <v>178</v>
      </c>
      <c r="C2271" t="s">
        <v>108</v>
      </c>
      <c r="D2271" t="s">
        <v>136</v>
      </c>
      <c r="E2271" s="68" t="s">
        <v>163</v>
      </c>
      <c r="F2271" s="71" t="s">
        <v>108</v>
      </c>
      <c r="G2271" t="s">
        <v>353</v>
      </c>
      <c r="H2271" t="s">
        <v>396</v>
      </c>
      <c r="I2271" cm="1">
        <f t="array" ref="I2271">_xlfn.XLOOKUP(1,('Clean Data'!$A$1:$A$1893='Core data'!A2271)*('Clean Data'!$D$1:$D$1893='Core data'!D2271),'Clean Data'!$E$1:$E$1893,,0)</f>
        <v>1</v>
      </c>
    </row>
    <row r="2272" spans="1:9" hidden="1">
      <c r="A2272">
        <v>15</v>
      </c>
      <c r="B2272" t="s">
        <v>179</v>
      </c>
      <c r="C2272" t="s">
        <v>108</v>
      </c>
      <c r="D2272" t="s">
        <v>136</v>
      </c>
      <c r="E2272" s="68" t="s">
        <v>163</v>
      </c>
      <c r="F2272" s="71" t="s">
        <v>108</v>
      </c>
      <c r="G2272" t="s">
        <v>353</v>
      </c>
      <c r="H2272" t="s">
        <v>396</v>
      </c>
      <c r="I2272" cm="1">
        <f t="array" ref="I2272">_xlfn.XLOOKUP(1,('Clean Data'!$A$1:$A$1893='Core data'!A2272)*('Clean Data'!$D$1:$D$1893='Core data'!D2272),'Clean Data'!$E$1:$E$1893,,0)</f>
        <v>1</v>
      </c>
    </row>
    <row r="2273" spans="1:9" hidden="1">
      <c r="A2273">
        <v>16</v>
      </c>
      <c r="B2273" t="s">
        <v>180</v>
      </c>
      <c r="C2273" t="s">
        <v>83</v>
      </c>
      <c r="D2273" t="s">
        <v>138</v>
      </c>
      <c r="E2273" s="73" t="s">
        <v>162</v>
      </c>
      <c r="F2273" s="71" t="s">
        <v>83</v>
      </c>
      <c r="G2273" t="s">
        <v>83</v>
      </c>
      <c r="H2273" t="s">
        <v>138</v>
      </c>
      <c r="I2273" cm="1">
        <f t="array" ref="I2273">_xlfn.XLOOKUP(1,('Clean Data'!$A$1:$A$1893='Core data'!A2273)*('Clean Data'!$D$1:$D$1893='Core data'!D2273),'Clean Data'!$E$1:$E$1893,,0)</f>
        <v>1</v>
      </c>
    </row>
    <row r="2274" spans="1:9" hidden="1">
      <c r="A2274">
        <v>16</v>
      </c>
      <c r="B2274" t="s">
        <v>180</v>
      </c>
      <c r="C2274" t="s">
        <v>83</v>
      </c>
      <c r="D2274" t="s">
        <v>138</v>
      </c>
      <c r="E2274" s="68" t="s">
        <v>164</v>
      </c>
      <c r="F2274" s="71" t="s">
        <v>83</v>
      </c>
      <c r="G2274" t="s">
        <v>319</v>
      </c>
      <c r="H2274" t="s">
        <v>399</v>
      </c>
      <c r="I2274" cm="1">
        <f t="array" ref="I2274">_xlfn.XLOOKUP(1,('Clean Data'!$A$1:$A$1893='Core data'!A2274)*('Clean Data'!$D$1:$D$1893='Core data'!D2274),'Clean Data'!$E$1:$E$1893,,0)</f>
        <v>1</v>
      </c>
    </row>
    <row r="2275" spans="1:9" hidden="1">
      <c r="A2275">
        <v>16</v>
      </c>
      <c r="B2275" t="s">
        <v>180</v>
      </c>
      <c r="C2275" t="s">
        <v>83</v>
      </c>
      <c r="D2275" t="s">
        <v>138</v>
      </c>
      <c r="E2275" s="68" t="s">
        <v>163</v>
      </c>
      <c r="F2275" s="71" t="s">
        <v>83</v>
      </c>
      <c r="G2275" t="s">
        <v>318</v>
      </c>
      <c r="H2275" t="s">
        <v>398</v>
      </c>
      <c r="I2275" cm="1">
        <f t="array" ref="I2275">_xlfn.XLOOKUP(1,('Clean Data'!$A$1:$A$1893='Core data'!A2275)*('Clean Data'!$D$1:$D$1893='Core data'!D2275),'Clean Data'!$E$1:$E$1893,,0)</f>
        <v>1</v>
      </c>
    </row>
    <row r="2276" spans="1:9" hidden="1">
      <c r="A2276">
        <v>1</v>
      </c>
      <c r="B2276" t="s">
        <v>166</v>
      </c>
      <c r="C2276" t="s">
        <v>83</v>
      </c>
      <c r="D2276" t="s">
        <v>138</v>
      </c>
      <c r="E2276" s="73" t="s">
        <v>162</v>
      </c>
      <c r="F2276" s="71" t="s">
        <v>83</v>
      </c>
      <c r="G2276" t="s">
        <v>83</v>
      </c>
      <c r="H2276" t="s">
        <v>138</v>
      </c>
      <c r="I2276" cm="1">
        <f t="array" ref="I2276">_xlfn.XLOOKUP(1,('Clean Data'!$A$1:$A$1893='Core data'!A2276)*('Clean Data'!$D$1:$D$1893='Core data'!D2276),'Clean Data'!$E$1:$E$1893,,0)</f>
        <v>1</v>
      </c>
    </row>
    <row r="2277" spans="1:9" hidden="1">
      <c r="A2277">
        <v>2</v>
      </c>
      <c r="B2277" t="s">
        <v>167</v>
      </c>
      <c r="C2277" t="s">
        <v>83</v>
      </c>
      <c r="D2277" t="s">
        <v>138</v>
      </c>
      <c r="E2277" s="73" t="s">
        <v>162</v>
      </c>
      <c r="F2277" s="71" t="s">
        <v>83</v>
      </c>
      <c r="G2277" t="s">
        <v>83</v>
      </c>
      <c r="H2277" t="s">
        <v>138</v>
      </c>
      <c r="I2277" cm="1">
        <f t="array" ref="I2277">_xlfn.XLOOKUP(1,('Clean Data'!$A$1:$A$1893='Core data'!A2277)*('Clean Data'!$D$1:$D$1893='Core data'!D2277),'Clean Data'!$E$1:$E$1893,,0)</f>
        <v>1</v>
      </c>
    </row>
    <row r="2278" spans="1:9" hidden="1">
      <c r="A2278">
        <v>4</v>
      </c>
      <c r="B2278" t="s">
        <v>444</v>
      </c>
      <c r="C2278" t="s">
        <v>83</v>
      </c>
      <c r="D2278" t="s">
        <v>138</v>
      </c>
      <c r="E2278" s="73" t="s">
        <v>162</v>
      </c>
      <c r="F2278" s="71" t="s">
        <v>83</v>
      </c>
      <c r="G2278" t="s">
        <v>83</v>
      </c>
      <c r="H2278" t="s">
        <v>138</v>
      </c>
      <c r="I2278" cm="1">
        <f t="array" ref="I2278">_xlfn.XLOOKUP(1,('Clean Data'!$A$1:$A$1893='Core data'!A2278)*('Clean Data'!$D$1:$D$1893='Core data'!D2278),'Clean Data'!$E$1:$E$1893,,0)</f>
        <v>1</v>
      </c>
    </row>
    <row r="2279" spans="1:9" hidden="1">
      <c r="A2279">
        <v>5</v>
      </c>
      <c r="B2279" t="s">
        <v>169</v>
      </c>
      <c r="C2279" t="s">
        <v>83</v>
      </c>
      <c r="D2279" t="s">
        <v>138</v>
      </c>
      <c r="E2279" s="73" t="s">
        <v>162</v>
      </c>
      <c r="F2279" s="71" t="s">
        <v>83</v>
      </c>
      <c r="G2279" t="s">
        <v>83</v>
      </c>
      <c r="H2279" t="s">
        <v>138</v>
      </c>
      <c r="I2279" cm="1">
        <f t="array" ref="I2279">_xlfn.XLOOKUP(1,('Clean Data'!$A$1:$A$1893='Core data'!A2279)*('Clean Data'!$D$1:$D$1893='Core data'!D2279),'Clean Data'!$E$1:$E$1893,,0)</f>
        <v>1</v>
      </c>
    </row>
    <row r="2280" spans="1:9" hidden="1">
      <c r="A2280">
        <v>6</v>
      </c>
      <c r="B2280" t="s">
        <v>170</v>
      </c>
      <c r="C2280" t="s">
        <v>83</v>
      </c>
      <c r="D2280" t="s">
        <v>138</v>
      </c>
      <c r="E2280" s="73" t="s">
        <v>162</v>
      </c>
      <c r="F2280" s="71" t="s">
        <v>83</v>
      </c>
      <c r="G2280" t="s">
        <v>83</v>
      </c>
      <c r="H2280" t="s">
        <v>138</v>
      </c>
      <c r="I2280" cm="1">
        <f t="array" ref="I2280">_xlfn.XLOOKUP(1,('Clean Data'!$A$1:$A$1893='Core data'!A2280)*('Clean Data'!$D$1:$D$1893='Core data'!D2280),'Clean Data'!$E$1:$E$1893,,0)</f>
        <v>1</v>
      </c>
    </row>
    <row r="2281" spans="1:9" hidden="1">
      <c r="A2281">
        <v>7</v>
      </c>
      <c r="B2281" t="s">
        <v>171</v>
      </c>
      <c r="C2281" t="s">
        <v>83</v>
      </c>
      <c r="D2281" t="s">
        <v>138</v>
      </c>
      <c r="E2281" s="73" t="s">
        <v>162</v>
      </c>
      <c r="F2281" s="71" t="s">
        <v>83</v>
      </c>
      <c r="G2281" t="s">
        <v>83</v>
      </c>
      <c r="H2281" t="s">
        <v>138</v>
      </c>
      <c r="I2281" cm="1">
        <f t="array" ref="I2281">_xlfn.XLOOKUP(1,('Clean Data'!$A$1:$A$1893='Core data'!A2281)*('Clean Data'!$D$1:$D$1893='Core data'!D2281),'Clean Data'!$E$1:$E$1893,,0)</f>
        <v>1</v>
      </c>
    </row>
    <row r="2282" spans="1:9" hidden="1">
      <c r="A2282">
        <v>8</v>
      </c>
      <c r="B2282" t="s">
        <v>172</v>
      </c>
      <c r="C2282" t="s">
        <v>83</v>
      </c>
      <c r="D2282" t="s">
        <v>138</v>
      </c>
      <c r="E2282" s="73" t="s">
        <v>162</v>
      </c>
      <c r="F2282" s="71" t="s">
        <v>83</v>
      </c>
      <c r="G2282" t="s">
        <v>83</v>
      </c>
      <c r="H2282" t="s">
        <v>138</v>
      </c>
      <c r="I2282" cm="1">
        <f t="array" ref="I2282">_xlfn.XLOOKUP(1,('Clean Data'!$A$1:$A$1893='Core data'!A2282)*('Clean Data'!$D$1:$D$1893='Core data'!D2282),'Clean Data'!$E$1:$E$1893,,0)</f>
        <v>1</v>
      </c>
    </row>
    <row r="2283" spans="1:9" hidden="1">
      <c r="A2283">
        <v>9</v>
      </c>
      <c r="B2283" t="s">
        <v>173</v>
      </c>
      <c r="C2283" t="s">
        <v>83</v>
      </c>
      <c r="D2283" t="s">
        <v>138</v>
      </c>
      <c r="E2283" s="73" t="s">
        <v>162</v>
      </c>
      <c r="F2283" s="71" t="s">
        <v>83</v>
      </c>
      <c r="G2283" t="s">
        <v>83</v>
      </c>
      <c r="H2283" t="s">
        <v>138</v>
      </c>
      <c r="I2283" cm="1">
        <f t="array" ref="I2283">_xlfn.XLOOKUP(1,('Clean Data'!$A$1:$A$1893='Core data'!A2283)*('Clean Data'!$D$1:$D$1893='Core data'!D2283),'Clean Data'!$E$1:$E$1893,,0)</f>
        <v>1</v>
      </c>
    </row>
    <row r="2284" spans="1:9" hidden="1">
      <c r="A2284">
        <v>10</v>
      </c>
      <c r="B2284" t="s">
        <v>174</v>
      </c>
      <c r="C2284" t="s">
        <v>83</v>
      </c>
      <c r="D2284" t="s">
        <v>138</v>
      </c>
      <c r="E2284" s="73" t="s">
        <v>162</v>
      </c>
      <c r="F2284" s="71" t="s">
        <v>83</v>
      </c>
      <c r="G2284" t="s">
        <v>83</v>
      </c>
      <c r="H2284" t="s">
        <v>138</v>
      </c>
      <c r="I2284" cm="1">
        <f t="array" ref="I2284">_xlfn.XLOOKUP(1,('Clean Data'!$A$1:$A$1893='Core data'!A2284)*('Clean Data'!$D$1:$D$1893='Core data'!D2284),'Clean Data'!$E$1:$E$1893,,0)</f>
        <v>1</v>
      </c>
    </row>
    <row r="2285" spans="1:9" hidden="1">
      <c r="A2285">
        <v>11</v>
      </c>
      <c r="B2285" t="s">
        <v>175</v>
      </c>
      <c r="C2285" t="s">
        <v>83</v>
      </c>
      <c r="D2285" t="s">
        <v>138</v>
      </c>
      <c r="E2285" s="73" t="s">
        <v>162</v>
      </c>
      <c r="F2285" s="71" t="s">
        <v>83</v>
      </c>
      <c r="G2285" t="s">
        <v>83</v>
      </c>
      <c r="H2285" t="s">
        <v>138</v>
      </c>
      <c r="I2285" cm="1">
        <f t="array" ref="I2285">_xlfn.XLOOKUP(1,('Clean Data'!$A$1:$A$1893='Core data'!A2285)*('Clean Data'!$D$1:$D$1893='Core data'!D2285),'Clean Data'!$E$1:$E$1893,,0)</f>
        <v>1</v>
      </c>
    </row>
    <row r="2286" spans="1:9" hidden="1">
      <c r="A2286">
        <v>12</v>
      </c>
      <c r="B2286" t="s">
        <v>176</v>
      </c>
      <c r="C2286" t="s">
        <v>83</v>
      </c>
      <c r="D2286" t="s">
        <v>138</v>
      </c>
      <c r="E2286" s="73" t="s">
        <v>162</v>
      </c>
      <c r="F2286" s="71" t="s">
        <v>83</v>
      </c>
      <c r="G2286" t="s">
        <v>83</v>
      </c>
      <c r="H2286" t="s">
        <v>138</v>
      </c>
      <c r="I2286" cm="1">
        <f t="array" ref="I2286">_xlfn.XLOOKUP(1,('Clean Data'!$A$1:$A$1893='Core data'!A2286)*('Clean Data'!$D$1:$D$1893='Core data'!D2286),'Clean Data'!$E$1:$E$1893,,0)</f>
        <v>1</v>
      </c>
    </row>
    <row r="2287" spans="1:9" hidden="1">
      <c r="A2287">
        <v>13</v>
      </c>
      <c r="B2287" t="s">
        <v>177</v>
      </c>
      <c r="C2287" t="s">
        <v>83</v>
      </c>
      <c r="D2287" t="s">
        <v>138</v>
      </c>
      <c r="E2287" s="73" t="s">
        <v>162</v>
      </c>
      <c r="F2287" s="71" t="s">
        <v>83</v>
      </c>
      <c r="G2287" t="s">
        <v>83</v>
      </c>
      <c r="H2287" t="s">
        <v>138</v>
      </c>
      <c r="I2287" cm="1">
        <f t="array" ref="I2287">_xlfn.XLOOKUP(1,('Clean Data'!$A$1:$A$1893='Core data'!A2287)*('Clean Data'!$D$1:$D$1893='Core data'!D2287),'Clean Data'!$E$1:$E$1893,,0)</f>
        <v>1</v>
      </c>
    </row>
    <row r="2288" spans="1:9" hidden="1">
      <c r="A2288">
        <v>14</v>
      </c>
      <c r="B2288" t="s">
        <v>178</v>
      </c>
      <c r="C2288" t="s">
        <v>83</v>
      </c>
      <c r="D2288" t="s">
        <v>138</v>
      </c>
      <c r="E2288" s="73" t="s">
        <v>162</v>
      </c>
      <c r="F2288" s="71" t="s">
        <v>83</v>
      </c>
      <c r="G2288" t="s">
        <v>83</v>
      </c>
      <c r="H2288" t="s">
        <v>138</v>
      </c>
      <c r="I2288" cm="1">
        <f t="array" ref="I2288">_xlfn.XLOOKUP(1,('Clean Data'!$A$1:$A$1893='Core data'!A2288)*('Clean Data'!$D$1:$D$1893='Core data'!D2288),'Clean Data'!$E$1:$E$1893,,0)</f>
        <v>1</v>
      </c>
    </row>
    <row r="2289" spans="1:9" hidden="1">
      <c r="A2289">
        <v>15</v>
      </c>
      <c r="B2289" t="s">
        <v>179</v>
      </c>
      <c r="C2289" t="s">
        <v>83</v>
      </c>
      <c r="D2289" t="s">
        <v>138</v>
      </c>
      <c r="E2289" s="73" t="s">
        <v>162</v>
      </c>
      <c r="F2289" s="71" t="s">
        <v>83</v>
      </c>
      <c r="G2289" t="s">
        <v>83</v>
      </c>
      <c r="H2289" t="s">
        <v>138</v>
      </c>
      <c r="I2289" cm="1">
        <f t="array" ref="I2289">_xlfn.XLOOKUP(1,('Clean Data'!$A$1:$A$1893='Core data'!A2289)*('Clean Data'!$D$1:$D$1893='Core data'!D2289),'Clean Data'!$E$1:$E$1893,,0)</f>
        <v>1</v>
      </c>
    </row>
    <row r="2290" spans="1:9" hidden="1">
      <c r="A2290">
        <v>1</v>
      </c>
      <c r="B2290" t="s">
        <v>166</v>
      </c>
      <c r="C2290" t="s">
        <v>83</v>
      </c>
      <c r="D2290" t="s">
        <v>138</v>
      </c>
      <c r="E2290" s="68" t="s">
        <v>164</v>
      </c>
      <c r="F2290" s="71" t="s">
        <v>83</v>
      </c>
      <c r="G2290" t="s">
        <v>319</v>
      </c>
      <c r="H2290" t="s">
        <v>399</v>
      </c>
      <c r="I2290" cm="1">
        <f t="array" ref="I2290">_xlfn.XLOOKUP(1,('Clean Data'!$A$1:$A$1893='Core data'!A2290)*('Clean Data'!$D$1:$D$1893='Core data'!D2290),'Clean Data'!$E$1:$E$1893,,0)</f>
        <v>1</v>
      </c>
    </row>
    <row r="2291" spans="1:9" hidden="1">
      <c r="A2291">
        <v>2</v>
      </c>
      <c r="B2291" t="s">
        <v>167</v>
      </c>
      <c r="C2291" t="s">
        <v>83</v>
      </c>
      <c r="D2291" t="s">
        <v>138</v>
      </c>
      <c r="E2291" s="68" t="s">
        <v>164</v>
      </c>
      <c r="F2291" s="71" t="s">
        <v>83</v>
      </c>
      <c r="G2291" t="s">
        <v>319</v>
      </c>
      <c r="H2291" t="s">
        <v>399</v>
      </c>
      <c r="I2291" cm="1">
        <f t="array" ref="I2291">_xlfn.XLOOKUP(1,('Clean Data'!$A$1:$A$1893='Core data'!A2291)*('Clean Data'!$D$1:$D$1893='Core data'!D2291),'Clean Data'!$E$1:$E$1893,,0)</f>
        <v>1</v>
      </c>
    </row>
    <row r="2292" spans="1:9" hidden="1">
      <c r="A2292">
        <v>4</v>
      </c>
      <c r="B2292" t="s">
        <v>444</v>
      </c>
      <c r="C2292" t="s">
        <v>83</v>
      </c>
      <c r="D2292" t="s">
        <v>138</v>
      </c>
      <c r="E2292" s="68" t="s">
        <v>164</v>
      </c>
      <c r="F2292" s="71" t="s">
        <v>83</v>
      </c>
      <c r="G2292" t="s">
        <v>319</v>
      </c>
      <c r="H2292" t="s">
        <v>399</v>
      </c>
      <c r="I2292" cm="1">
        <f t="array" ref="I2292">_xlfn.XLOOKUP(1,('Clean Data'!$A$1:$A$1893='Core data'!A2292)*('Clean Data'!$D$1:$D$1893='Core data'!D2292),'Clean Data'!$E$1:$E$1893,,0)</f>
        <v>1</v>
      </c>
    </row>
    <row r="2293" spans="1:9" hidden="1">
      <c r="A2293">
        <v>5</v>
      </c>
      <c r="B2293" t="s">
        <v>169</v>
      </c>
      <c r="C2293" t="s">
        <v>83</v>
      </c>
      <c r="D2293" t="s">
        <v>138</v>
      </c>
      <c r="E2293" s="68" t="s">
        <v>164</v>
      </c>
      <c r="F2293" s="71" t="s">
        <v>83</v>
      </c>
      <c r="G2293" t="s">
        <v>319</v>
      </c>
      <c r="H2293" t="s">
        <v>399</v>
      </c>
      <c r="I2293" cm="1">
        <f t="array" ref="I2293">_xlfn.XLOOKUP(1,('Clean Data'!$A$1:$A$1893='Core data'!A2293)*('Clean Data'!$D$1:$D$1893='Core data'!D2293),'Clean Data'!$E$1:$E$1893,,0)</f>
        <v>1</v>
      </c>
    </row>
    <row r="2294" spans="1:9" hidden="1">
      <c r="A2294">
        <v>6</v>
      </c>
      <c r="B2294" t="s">
        <v>170</v>
      </c>
      <c r="C2294" t="s">
        <v>83</v>
      </c>
      <c r="D2294" t="s">
        <v>138</v>
      </c>
      <c r="E2294" s="68" t="s">
        <v>164</v>
      </c>
      <c r="F2294" s="71" t="s">
        <v>83</v>
      </c>
      <c r="G2294" t="s">
        <v>319</v>
      </c>
      <c r="H2294" t="s">
        <v>399</v>
      </c>
      <c r="I2294" cm="1">
        <f t="array" ref="I2294">_xlfn.XLOOKUP(1,('Clean Data'!$A$1:$A$1893='Core data'!A2294)*('Clean Data'!$D$1:$D$1893='Core data'!D2294),'Clean Data'!$E$1:$E$1893,,0)</f>
        <v>1</v>
      </c>
    </row>
    <row r="2295" spans="1:9" hidden="1">
      <c r="A2295">
        <v>7</v>
      </c>
      <c r="B2295" t="s">
        <v>171</v>
      </c>
      <c r="C2295" t="s">
        <v>83</v>
      </c>
      <c r="D2295" t="s">
        <v>138</v>
      </c>
      <c r="E2295" s="68" t="s">
        <v>164</v>
      </c>
      <c r="F2295" s="71" t="s">
        <v>83</v>
      </c>
      <c r="G2295" t="s">
        <v>319</v>
      </c>
      <c r="H2295" t="s">
        <v>399</v>
      </c>
      <c r="I2295" cm="1">
        <f t="array" ref="I2295">_xlfn.XLOOKUP(1,('Clean Data'!$A$1:$A$1893='Core data'!A2295)*('Clean Data'!$D$1:$D$1893='Core data'!D2295),'Clean Data'!$E$1:$E$1893,,0)</f>
        <v>1</v>
      </c>
    </row>
    <row r="2296" spans="1:9" hidden="1">
      <c r="A2296">
        <v>8</v>
      </c>
      <c r="B2296" t="s">
        <v>172</v>
      </c>
      <c r="C2296" t="s">
        <v>83</v>
      </c>
      <c r="D2296" t="s">
        <v>138</v>
      </c>
      <c r="E2296" s="68" t="s">
        <v>164</v>
      </c>
      <c r="F2296" s="71" t="s">
        <v>83</v>
      </c>
      <c r="G2296" t="s">
        <v>319</v>
      </c>
      <c r="H2296" t="s">
        <v>399</v>
      </c>
      <c r="I2296" cm="1">
        <f t="array" ref="I2296">_xlfn.XLOOKUP(1,('Clean Data'!$A$1:$A$1893='Core data'!A2296)*('Clean Data'!$D$1:$D$1893='Core data'!D2296),'Clean Data'!$E$1:$E$1893,,0)</f>
        <v>1</v>
      </c>
    </row>
    <row r="2297" spans="1:9" hidden="1">
      <c r="A2297">
        <v>9</v>
      </c>
      <c r="B2297" t="s">
        <v>173</v>
      </c>
      <c r="C2297" t="s">
        <v>83</v>
      </c>
      <c r="D2297" t="s">
        <v>138</v>
      </c>
      <c r="E2297" s="68" t="s">
        <v>164</v>
      </c>
      <c r="F2297" s="71" t="s">
        <v>83</v>
      </c>
      <c r="G2297" t="s">
        <v>319</v>
      </c>
      <c r="H2297" t="s">
        <v>399</v>
      </c>
      <c r="I2297" cm="1">
        <f t="array" ref="I2297">_xlfn.XLOOKUP(1,('Clean Data'!$A$1:$A$1893='Core data'!A2297)*('Clean Data'!$D$1:$D$1893='Core data'!D2297),'Clean Data'!$E$1:$E$1893,,0)</f>
        <v>1</v>
      </c>
    </row>
    <row r="2298" spans="1:9" hidden="1">
      <c r="A2298">
        <v>10</v>
      </c>
      <c r="B2298" t="s">
        <v>174</v>
      </c>
      <c r="C2298" t="s">
        <v>83</v>
      </c>
      <c r="D2298" t="s">
        <v>138</v>
      </c>
      <c r="E2298" s="68" t="s">
        <v>164</v>
      </c>
      <c r="F2298" s="71" t="s">
        <v>83</v>
      </c>
      <c r="G2298" t="s">
        <v>319</v>
      </c>
      <c r="H2298" t="s">
        <v>399</v>
      </c>
      <c r="I2298" cm="1">
        <f t="array" ref="I2298">_xlfn.XLOOKUP(1,('Clean Data'!$A$1:$A$1893='Core data'!A2298)*('Clean Data'!$D$1:$D$1893='Core data'!D2298),'Clean Data'!$E$1:$E$1893,,0)</f>
        <v>1</v>
      </c>
    </row>
    <row r="2299" spans="1:9" hidden="1">
      <c r="A2299">
        <v>11</v>
      </c>
      <c r="B2299" t="s">
        <v>175</v>
      </c>
      <c r="C2299" t="s">
        <v>83</v>
      </c>
      <c r="D2299" t="s">
        <v>138</v>
      </c>
      <c r="E2299" s="68" t="s">
        <v>164</v>
      </c>
      <c r="F2299" s="71" t="s">
        <v>83</v>
      </c>
      <c r="G2299" t="s">
        <v>319</v>
      </c>
      <c r="H2299" t="s">
        <v>399</v>
      </c>
      <c r="I2299" cm="1">
        <f t="array" ref="I2299">_xlfn.XLOOKUP(1,('Clean Data'!$A$1:$A$1893='Core data'!A2299)*('Clean Data'!$D$1:$D$1893='Core data'!D2299),'Clean Data'!$E$1:$E$1893,,0)</f>
        <v>1</v>
      </c>
    </row>
    <row r="2300" spans="1:9" hidden="1">
      <c r="A2300">
        <v>12</v>
      </c>
      <c r="B2300" t="s">
        <v>176</v>
      </c>
      <c r="C2300" t="s">
        <v>83</v>
      </c>
      <c r="D2300" t="s">
        <v>138</v>
      </c>
      <c r="E2300" s="68" t="s">
        <v>164</v>
      </c>
      <c r="F2300" s="71" t="s">
        <v>83</v>
      </c>
      <c r="G2300" t="s">
        <v>319</v>
      </c>
      <c r="H2300" t="s">
        <v>399</v>
      </c>
      <c r="I2300" cm="1">
        <f t="array" ref="I2300">_xlfn.XLOOKUP(1,('Clean Data'!$A$1:$A$1893='Core data'!A2300)*('Clean Data'!$D$1:$D$1893='Core data'!D2300),'Clean Data'!$E$1:$E$1893,,0)</f>
        <v>1</v>
      </c>
    </row>
    <row r="2301" spans="1:9" hidden="1">
      <c r="A2301">
        <v>13</v>
      </c>
      <c r="B2301" t="s">
        <v>177</v>
      </c>
      <c r="C2301" t="s">
        <v>83</v>
      </c>
      <c r="D2301" t="s">
        <v>138</v>
      </c>
      <c r="E2301" s="68" t="s">
        <v>164</v>
      </c>
      <c r="F2301" s="71" t="s">
        <v>83</v>
      </c>
      <c r="G2301" t="s">
        <v>319</v>
      </c>
      <c r="H2301" t="s">
        <v>399</v>
      </c>
      <c r="I2301" cm="1">
        <f t="array" ref="I2301">_xlfn.XLOOKUP(1,('Clean Data'!$A$1:$A$1893='Core data'!A2301)*('Clean Data'!$D$1:$D$1893='Core data'!D2301),'Clean Data'!$E$1:$E$1893,,0)</f>
        <v>1</v>
      </c>
    </row>
    <row r="2302" spans="1:9" hidden="1">
      <c r="A2302">
        <v>14</v>
      </c>
      <c r="B2302" t="s">
        <v>178</v>
      </c>
      <c r="C2302" t="s">
        <v>83</v>
      </c>
      <c r="D2302" t="s">
        <v>138</v>
      </c>
      <c r="E2302" s="68" t="s">
        <v>164</v>
      </c>
      <c r="F2302" s="71" t="s">
        <v>83</v>
      </c>
      <c r="G2302" t="s">
        <v>319</v>
      </c>
      <c r="H2302" t="s">
        <v>399</v>
      </c>
      <c r="I2302" cm="1">
        <f t="array" ref="I2302">_xlfn.XLOOKUP(1,('Clean Data'!$A$1:$A$1893='Core data'!A2302)*('Clean Data'!$D$1:$D$1893='Core data'!D2302),'Clean Data'!$E$1:$E$1893,,0)</f>
        <v>1</v>
      </c>
    </row>
    <row r="2303" spans="1:9" hidden="1">
      <c r="A2303">
        <v>15</v>
      </c>
      <c r="B2303" t="s">
        <v>179</v>
      </c>
      <c r="C2303" t="s">
        <v>83</v>
      </c>
      <c r="D2303" t="s">
        <v>138</v>
      </c>
      <c r="E2303" s="68" t="s">
        <v>164</v>
      </c>
      <c r="F2303" s="71" t="s">
        <v>83</v>
      </c>
      <c r="G2303" t="s">
        <v>319</v>
      </c>
      <c r="H2303" t="s">
        <v>399</v>
      </c>
      <c r="I2303" cm="1">
        <f t="array" ref="I2303">_xlfn.XLOOKUP(1,('Clean Data'!$A$1:$A$1893='Core data'!A2303)*('Clean Data'!$D$1:$D$1893='Core data'!D2303),'Clean Data'!$E$1:$E$1893,,0)</f>
        <v>1</v>
      </c>
    </row>
    <row r="2304" spans="1:9" hidden="1">
      <c r="A2304">
        <v>1</v>
      </c>
      <c r="B2304" t="s">
        <v>166</v>
      </c>
      <c r="C2304" t="s">
        <v>83</v>
      </c>
      <c r="D2304" t="s">
        <v>138</v>
      </c>
      <c r="E2304" s="68" t="s">
        <v>163</v>
      </c>
      <c r="F2304" s="71" t="s">
        <v>83</v>
      </c>
      <c r="G2304" t="s">
        <v>318</v>
      </c>
      <c r="H2304" t="s">
        <v>398</v>
      </c>
      <c r="I2304" cm="1">
        <f t="array" ref="I2304">_xlfn.XLOOKUP(1,('Clean Data'!$A$1:$A$1893='Core data'!A2304)*('Clean Data'!$D$1:$D$1893='Core data'!D2304),'Clean Data'!$E$1:$E$1893,,0)</f>
        <v>1</v>
      </c>
    </row>
    <row r="2305" spans="1:9" hidden="1">
      <c r="A2305">
        <v>2</v>
      </c>
      <c r="B2305" t="s">
        <v>167</v>
      </c>
      <c r="C2305" t="s">
        <v>83</v>
      </c>
      <c r="D2305" t="s">
        <v>138</v>
      </c>
      <c r="E2305" s="68" t="s">
        <v>163</v>
      </c>
      <c r="F2305" s="71" t="s">
        <v>83</v>
      </c>
      <c r="G2305" t="s">
        <v>318</v>
      </c>
      <c r="H2305" t="s">
        <v>398</v>
      </c>
      <c r="I2305" cm="1">
        <f t="array" ref="I2305">_xlfn.XLOOKUP(1,('Clean Data'!$A$1:$A$1893='Core data'!A2305)*('Clean Data'!$D$1:$D$1893='Core data'!D2305),'Clean Data'!$E$1:$E$1893,,0)</f>
        <v>1</v>
      </c>
    </row>
    <row r="2306" spans="1:9" hidden="1">
      <c r="A2306">
        <v>4</v>
      </c>
      <c r="B2306" t="s">
        <v>444</v>
      </c>
      <c r="C2306" t="s">
        <v>83</v>
      </c>
      <c r="D2306" t="s">
        <v>138</v>
      </c>
      <c r="E2306" s="68" t="s">
        <v>163</v>
      </c>
      <c r="F2306" s="71" t="s">
        <v>83</v>
      </c>
      <c r="G2306" t="s">
        <v>318</v>
      </c>
      <c r="H2306" t="s">
        <v>398</v>
      </c>
      <c r="I2306" cm="1">
        <f t="array" ref="I2306">_xlfn.XLOOKUP(1,('Clean Data'!$A$1:$A$1893='Core data'!A2306)*('Clean Data'!$D$1:$D$1893='Core data'!D2306),'Clean Data'!$E$1:$E$1893,,0)</f>
        <v>1</v>
      </c>
    </row>
    <row r="2307" spans="1:9" hidden="1">
      <c r="A2307">
        <v>5</v>
      </c>
      <c r="B2307" t="s">
        <v>169</v>
      </c>
      <c r="C2307" t="s">
        <v>83</v>
      </c>
      <c r="D2307" t="s">
        <v>138</v>
      </c>
      <c r="E2307" s="68" t="s">
        <v>163</v>
      </c>
      <c r="F2307" s="71" t="s">
        <v>83</v>
      </c>
      <c r="G2307" t="s">
        <v>318</v>
      </c>
      <c r="H2307" t="s">
        <v>398</v>
      </c>
      <c r="I2307" cm="1">
        <f t="array" ref="I2307">_xlfn.XLOOKUP(1,('Clean Data'!$A$1:$A$1893='Core data'!A2307)*('Clean Data'!$D$1:$D$1893='Core data'!D2307),'Clean Data'!$E$1:$E$1893,,0)</f>
        <v>1</v>
      </c>
    </row>
    <row r="2308" spans="1:9" hidden="1">
      <c r="A2308">
        <v>6</v>
      </c>
      <c r="B2308" t="s">
        <v>170</v>
      </c>
      <c r="C2308" t="s">
        <v>83</v>
      </c>
      <c r="D2308" t="s">
        <v>138</v>
      </c>
      <c r="E2308" s="68" t="s">
        <v>163</v>
      </c>
      <c r="F2308" s="71" t="s">
        <v>83</v>
      </c>
      <c r="G2308" t="s">
        <v>318</v>
      </c>
      <c r="H2308" t="s">
        <v>398</v>
      </c>
      <c r="I2308" cm="1">
        <f t="array" ref="I2308">_xlfn.XLOOKUP(1,('Clean Data'!$A$1:$A$1893='Core data'!A2308)*('Clean Data'!$D$1:$D$1893='Core data'!D2308),'Clean Data'!$E$1:$E$1893,,0)</f>
        <v>1</v>
      </c>
    </row>
    <row r="2309" spans="1:9" hidden="1">
      <c r="A2309">
        <v>7</v>
      </c>
      <c r="B2309" t="s">
        <v>171</v>
      </c>
      <c r="C2309" t="s">
        <v>83</v>
      </c>
      <c r="D2309" t="s">
        <v>138</v>
      </c>
      <c r="E2309" s="68" t="s">
        <v>163</v>
      </c>
      <c r="F2309" s="71" t="s">
        <v>83</v>
      </c>
      <c r="G2309" t="s">
        <v>318</v>
      </c>
      <c r="H2309" t="s">
        <v>398</v>
      </c>
      <c r="I2309" cm="1">
        <f t="array" ref="I2309">_xlfn.XLOOKUP(1,('Clean Data'!$A$1:$A$1893='Core data'!A2309)*('Clean Data'!$D$1:$D$1893='Core data'!D2309),'Clean Data'!$E$1:$E$1893,,0)</f>
        <v>1</v>
      </c>
    </row>
    <row r="2310" spans="1:9" hidden="1">
      <c r="A2310">
        <v>8</v>
      </c>
      <c r="B2310" t="s">
        <v>172</v>
      </c>
      <c r="C2310" t="s">
        <v>83</v>
      </c>
      <c r="D2310" t="s">
        <v>138</v>
      </c>
      <c r="E2310" s="68" t="s">
        <v>163</v>
      </c>
      <c r="F2310" s="71" t="s">
        <v>83</v>
      </c>
      <c r="G2310" t="s">
        <v>318</v>
      </c>
      <c r="H2310" t="s">
        <v>398</v>
      </c>
      <c r="I2310" cm="1">
        <f t="array" ref="I2310">_xlfn.XLOOKUP(1,('Clean Data'!$A$1:$A$1893='Core data'!A2310)*('Clean Data'!$D$1:$D$1893='Core data'!D2310),'Clean Data'!$E$1:$E$1893,,0)</f>
        <v>1</v>
      </c>
    </row>
    <row r="2311" spans="1:9" hidden="1">
      <c r="A2311">
        <v>9</v>
      </c>
      <c r="B2311" t="s">
        <v>173</v>
      </c>
      <c r="C2311" t="s">
        <v>83</v>
      </c>
      <c r="D2311" t="s">
        <v>138</v>
      </c>
      <c r="E2311" s="68" t="s">
        <v>163</v>
      </c>
      <c r="F2311" s="71" t="s">
        <v>83</v>
      </c>
      <c r="G2311" t="s">
        <v>318</v>
      </c>
      <c r="H2311" t="s">
        <v>398</v>
      </c>
      <c r="I2311" cm="1">
        <f t="array" ref="I2311">_xlfn.XLOOKUP(1,('Clean Data'!$A$1:$A$1893='Core data'!A2311)*('Clean Data'!$D$1:$D$1893='Core data'!D2311),'Clean Data'!$E$1:$E$1893,,0)</f>
        <v>1</v>
      </c>
    </row>
    <row r="2312" spans="1:9" hidden="1">
      <c r="A2312">
        <v>10</v>
      </c>
      <c r="B2312" t="s">
        <v>174</v>
      </c>
      <c r="C2312" t="s">
        <v>83</v>
      </c>
      <c r="D2312" t="s">
        <v>138</v>
      </c>
      <c r="E2312" s="68" t="s">
        <v>163</v>
      </c>
      <c r="F2312" s="71" t="s">
        <v>83</v>
      </c>
      <c r="G2312" t="s">
        <v>318</v>
      </c>
      <c r="H2312" t="s">
        <v>398</v>
      </c>
      <c r="I2312" cm="1">
        <f t="array" ref="I2312">_xlfn.XLOOKUP(1,('Clean Data'!$A$1:$A$1893='Core data'!A2312)*('Clean Data'!$D$1:$D$1893='Core data'!D2312),'Clean Data'!$E$1:$E$1893,,0)</f>
        <v>1</v>
      </c>
    </row>
    <row r="2313" spans="1:9" hidden="1">
      <c r="A2313">
        <v>11</v>
      </c>
      <c r="B2313" t="s">
        <v>175</v>
      </c>
      <c r="C2313" t="s">
        <v>83</v>
      </c>
      <c r="D2313" t="s">
        <v>138</v>
      </c>
      <c r="E2313" s="68" t="s">
        <v>163</v>
      </c>
      <c r="F2313" s="71" t="s">
        <v>83</v>
      </c>
      <c r="G2313" t="s">
        <v>318</v>
      </c>
      <c r="H2313" t="s">
        <v>398</v>
      </c>
      <c r="I2313" cm="1">
        <f t="array" ref="I2313">_xlfn.XLOOKUP(1,('Clean Data'!$A$1:$A$1893='Core data'!A2313)*('Clean Data'!$D$1:$D$1893='Core data'!D2313),'Clean Data'!$E$1:$E$1893,,0)</f>
        <v>1</v>
      </c>
    </row>
    <row r="2314" spans="1:9" hidden="1">
      <c r="A2314">
        <v>12</v>
      </c>
      <c r="B2314" t="s">
        <v>176</v>
      </c>
      <c r="C2314" t="s">
        <v>83</v>
      </c>
      <c r="D2314" t="s">
        <v>138</v>
      </c>
      <c r="E2314" s="68" t="s">
        <v>163</v>
      </c>
      <c r="F2314" s="71" t="s">
        <v>83</v>
      </c>
      <c r="G2314" t="s">
        <v>318</v>
      </c>
      <c r="H2314" t="s">
        <v>398</v>
      </c>
      <c r="I2314" cm="1">
        <f t="array" ref="I2314">_xlfn.XLOOKUP(1,('Clean Data'!$A$1:$A$1893='Core data'!A2314)*('Clean Data'!$D$1:$D$1893='Core data'!D2314),'Clean Data'!$E$1:$E$1893,,0)</f>
        <v>1</v>
      </c>
    </row>
    <row r="2315" spans="1:9" hidden="1">
      <c r="A2315">
        <v>13</v>
      </c>
      <c r="B2315" t="s">
        <v>177</v>
      </c>
      <c r="C2315" t="s">
        <v>83</v>
      </c>
      <c r="D2315" t="s">
        <v>138</v>
      </c>
      <c r="E2315" s="68" t="s">
        <v>163</v>
      </c>
      <c r="F2315" s="71" t="s">
        <v>83</v>
      </c>
      <c r="G2315" t="s">
        <v>318</v>
      </c>
      <c r="H2315" t="s">
        <v>398</v>
      </c>
      <c r="I2315" cm="1">
        <f t="array" ref="I2315">_xlfn.XLOOKUP(1,('Clean Data'!$A$1:$A$1893='Core data'!A2315)*('Clean Data'!$D$1:$D$1893='Core data'!D2315),'Clean Data'!$E$1:$E$1893,,0)</f>
        <v>1</v>
      </c>
    </row>
    <row r="2316" spans="1:9" hidden="1">
      <c r="A2316">
        <v>14</v>
      </c>
      <c r="B2316" t="s">
        <v>178</v>
      </c>
      <c r="C2316" t="s">
        <v>83</v>
      </c>
      <c r="D2316" t="s">
        <v>138</v>
      </c>
      <c r="E2316" s="68" t="s">
        <v>163</v>
      </c>
      <c r="F2316" s="71" t="s">
        <v>83</v>
      </c>
      <c r="G2316" t="s">
        <v>318</v>
      </c>
      <c r="H2316" t="s">
        <v>398</v>
      </c>
      <c r="I2316" cm="1">
        <f t="array" ref="I2316">_xlfn.XLOOKUP(1,('Clean Data'!$A$1:$A$1893='Core data'!A2316)*('Clean Data'!$D$1:$D$1893='Core data'!D2316),'Clean Data'!$E$1:$E$1893,,0)</f>
        <v>1</v>
      </c>
    </row>
    <row r="2317" spans="1:9" hidden="1">
      <c r="A2317">
        <v>15</v>
      </c>
      <c r="B2317" t="s">
        <v>179</v>
      </c>
      <c r="C2317" t="s">
        <v>83</v>
      </c>
      <c r="D2317" t="s">
        <v>138</v>
      </c>
      <c r="E2317" s="68" t="s">
        <v>163</v>
      </c>
      <c r="F2317" s="71" t="s">
        <v>83</v>
      </c>
      <c r="G2317" t="s">
        <v>318</v>
      </c>
      <c r="H2317" t="s">
        <v>398</v>
      </c>
      <c r="I2317" cm="1">
        <f t="array" ref="I2317">_xlfn.XLOOKUP(1,('Clean Data'!$A$1:$A$1893='Core data'!A2317)*('Clean Data'!$D$1:$D$1893='Core data'!D2317),'Clean Data'!$E$1:$E$1893,,0)</f>
        <v>1</v>
      </c>
    </row>
    <row r="2318" spans="1:9" hidden="1">
      <c r="A2318">
        <v>1</v>
      </c>
      <c r="B2318" t="s">
        <v>166</v>
      </c>
      <c r="C2318" t="s">
        <v>39</v>
      </c>
      <c r="D2318" t="s">
        <v>139</v>
      </c>
      <c r="E2318" s="68" t="s">
        <v>164</v>
      </c>
      <c r="F2318" s="70" t="s">
        <v>39</v>
      </c>
      <c r="G2318" t="s">
        <v>250</v>
      </c>
      <c r="H2318" t="s">
        <v>401</v>
      </c>
      <c r="I2318" cm="1">
        <f t="array" ref="I2318">_xlfn.XLOOKUP(1,('Clean Data'!$A$1:$A$1893='Core data'!A2318)*('Clean Data'!$D$1:$D$1893='Core data'!D2318),'Clean Data'!$E$1:$E$1893,,0)</f>
        <v>0</v>
      </c>
    </row>
    <row r="2319" spans="1:9" hidden="1">
      <c r="A2319">
        <v>1</v>
      </c>
      <c r="B2319" t="s">
        <v>166</v>
      </c>
      <c r="C2319" t="s">
        <v>39</v>
      </c>
      <c r="D2319" t="s">
        <v>139</v>
      </c>
      <c r="E2319" s="73" t="s">
        <v>162</v>
      </c>
      <c r="F2319" t="s">
        <v>39</v>
      </c>
      <c r="G2319" t="s">
        <v>39</v>
      </c>
      <c r="H2319" t="s">
        <v>139</v>
      </c>
      <c r="I2319" cm="1">
        <f t="array" ref="I2319">_xlfn.XLOOKUP(1,('Clean Data'!$A$1:$A$1893='Core data'!A2319)*('Clean Data'!$D$1:$D$1893='Core data'!D2319),'Clean Data'!$E$1:$E$1893,,0)</f>
        <v>0</v>
      </c>
    </row>
    <row r="2320" spans="1:9" hidden="1">
      <c r="A2320">
        <v>1</v>
      </c>
      <c r="B2320" t="s">
        <v>166</v>
      </c>
      <c r="C2320" t="s">
        <v>39</v>
      </c>
      <c r="D2320" t="s">
        <v>139</v>
      </c>
      <c r="E2320" s="69" t="s">
        <v>163</v>
      </c>
      <c r="F2320" s="71" t="s">
        <v>39</v>
      </c>
      <c r="G2320" t="s">
        <v>249</v>
      </c>
      <c r="H2320" t="s">
        <v>400</v>
      </c>
      <c r="I2320" cm="1">
        <f t="array" ref="I2320">_xlfn.XLOOKUP(1,('Clean Data'!$A$1:$A$1893='Core data'!A2320)*('Clean Data'!$D$1:$D$1893='Core data'!D2320),'Clean Data'!$E$1:$E$1893,,0)</f>
        <v>0</v>
      </c>
    </row>
    <row r="2321" spans="1:9" hidden="1">
      <c r="A2321">
        <v>2</v>
      </c>
      <c r="B2321" t="s">
        <v>167</v>
      </c>
      <c r="C2321" t="s">
        <v>39</v>
      </c>
      <c r="D2321" t="s">
        <v>139</v>
      </c>
      <c r="E2321" s="68" t="s">
        <v>164</v>
      </c>
      <c r="F2321" s="70" t="s">
        <v>39</v>
      </c>
      <c r="G2321" t="s">
        <v>250</v>
      </c>
      <c r="H2321" t="s">
        <v>401</v>
      </c>
      <c r="I2321" cm="1">
        <f t="array" ref="I2321">_xlfn.XLOOKUP(1,('Clean Data'!$A$1:$A$1893='Core data'!A2321)*('Clean Data'!$D$1:$D$1893='Core data'!D2321),'Clean Data'!$E$1:$E$1893,,0)</f>
        <v>1</v>
      </c>
    </row>
    <row r="2322" spans="1:9" hidden="1">
      <c r="A2322">
        <v>2</v>
      </c>
      <c r="B2322" t="s">
        <v>167</v>
      </c>
      <c r="C2322" t="s">
        <v>39</v>
      </c>
      <c r="D2322" t="s">
        <v>139</v>
      </c>
      <c r="E2322" s="73" t="s">
        <v>162</v>
      </c>
      <c r="F2322" t="s">
        <v>39</v>
      </c>
      <c r="G2322" t="s">
        <v>39</v>
      </c>
      <c r="H2322" t="s">
        <v>139</v>
      </c>
      <c r="I2322" cm="1">
        <f t="array" ref="I2322">_xlfn.XLOOKUP(1,('Clean Data'!$A$1:$A$1893='Core data'!A2322)*('Clean Data'!$D$1:$D$1893='Core data'!D2322),'Clean Data'!$E$1:$E$1893,,0)</f>
        <v>1</v>
      </c>
    </row>
    <row r="2323" spans="1:9" hidden="1">
      <c r="A2323">
        <v>2</v>
      </c>
      <c r="B2323" t="s">
        <v>167</v>
      </c>
      <c r="C2323" t="s">
        <v>39</v>
      </c>
      <c r="D2323" t="s">
        <v>139</v>
      </c>
      <c r="E2323" s="69" t="s">
        <v>163</v>
      </c>
      <c r="F2323" s="71" t="s">
        <v>39</v>
      </c>
      <c r="G2323" t="s">
        <v>249</v>
      </c>
      <c r="H2323" t="s">
        <v>400</v>
      </c>
      <c r="I2323" cm="1">
        <f t="array" ref="I2323">_xlfn.XLOOKUP(1,('Clean Data'!$A$1:$A$1893='Core data'!A2323)*('Clean Data'!$D$1:$D$1893='Core data'!D2323),'Clean Data'!$E$1:$E$1893,,0)</f>
        <v>1</v>
      </c>
    </row>
    <row r="2324" spans="1:9" hidden="1">
      <c r="A2324">
        <v>4</v>
      </c>
      <c r="B2324" t="s">
        <v>444</v>
      </c>
      <c r="C2324" t="s">
        <v>39</v>
      </c>
      <c r="D2324" t="s">
        <v>139</v>
      </c>
      <c r="E2324" s="68" t="s">
        <v>164</v>
      </c>
      <c r="F2324" s="70" t="s">
        <v>39</v>
      </c>
      <c r="G2324" t="s">
        <v>250</v>
      </c>
      <c r="H2324" t="s">
        <v>401</v>
      </c>
      <c r="I2324" cm="1">
        <f t="array" ref="I2324">_xlfn.XLOOKUP(1,('Clean Data'!$A$1:$A$1893='Core data'!A2324)*('Clean Data'!$D$1:$D$1893='Core data'!D2324),'Clean Data'!$E$1:$E$1893,,0)</f>
        <v>1</v>
      </c>
    </row>
    <row r="2325" spans="1:9" hidden="1">
      <c r="A2325">
        <v>4</v>
      </c>
      <c r="B2325" t="s">
        <v>444</v>
      </c>
      <c r="C2325" t="s">
        <v>39</v>
      </c>
      <c r="D2325" t="s">
        <v>139</v>
      </c>
      <c r="E2325" s="73" t="s">
        <v>162</v>
      </c>
      <c r="F2325" t="s">
        <v>39</v>
      </c>
      <c r="G2325" t="s">
        <v>39</v>
      </c>
      <c r="H2325" t="s">
        <v>139</v>
      </c>
      <c r="I2325" cm="1">
        <f t="array" ref="I2325">_xlfn.XLOOKUP(1,('Clean Data'!$A$1:$A$1893='Core data'!A2325)*('Clean Data'!$D$1:$D$1893='Core data'!D2325),'Clean Data'!$E$1:$E$1893,,0)</f>
        <v>1</v>
      </c>
    </row>
    <row r="2326" spans="1:9" hidden="1">
      <c r="A2326">
        <v>4</v>
      </c>
      <c r="B2326" t="s">
        <v>444</v>
      </c>
      <c r="C2326" t="s">
        <v>39</v>
      </c>
      <c r="D2326" t="s">
        <v>139</v>
      </c>
      <c r="E2326" s="69" t="s">
        <v>163</v>
      </c>
      <c r="F2326" s="71" t="s">
        <v>39</v>
      </c>
      <c r="G2326" t="s">
        <v>249</v>
      </c>
      <c r="H2326" t="s">
        <v>400</v>
      </c>
      <c r="I2326" cm="1">
        <f t="array" ref="I2326">_xlfn.XLOOKUP(1,('Clean Data'!$A$1:$A$1893='Core data'!A2326)*('Clean Data'!$D$1:$D$1893='Core data'!D2326),'Clean Data'!$E$1:$E$1893,,0)</f>
        <v>1</v>
      </c>
    </row>
    <row r="2327" spans="1:9" hidden="1">
      <c r="A2327">
        <v>5</v>
      </c>
      <c r="B2327" t="s">
        <v>169</v>
      </c>
      <c r="C2327" t="s">
        <v>39</v>
      </c>
      <c r="D2327" t="s">
        <v>139</v>
      </c>
      <c r="E2327" s="68" t="s">
        <v>164</v>
      </c>
      <c r="F2327" s="70" t="s">
        <v>39</v>
      </c>
      <c r="G2327" t="s">
        <v>250</v>
      </c>
      <c r="H2327" t="s">
        <v>401</v>
      </c>
      <c r="I2327" cm="1">
        <f t="array" ref="I2327">_xlfn.XLOOKUP(1,('Clean Data'!$A$1:$A$1893='Core data'!A2327)*('Clean Data'!$D$1:$D$1893='Core data'!D2327),'Clean Data'!$E$1:$E$1893,,0)</f>
        <v>1</v>
      </c>
    </row>
    <row r="2328" spans="1:9" hidden="1">
      <c r="A2328">
        <v>5</v>
      </c>
      <c r="B2328" t="s">
        <v>169</v>
      </c>
      <c r="C2328" t="s">
        <v>39</v>
      </c>
      <c r="D2328" t="s">
        <v>139</v>
      </c>
      <c r="E2328" s="73" t="s">
        <v>162</v>
      </c>
      <c r="F2328" t="s">
        <v>39</v>
      </c>
      <c r="G2328" t="s">
        <v>39</v>
      </c>
      <c r="H2328" t="s">
        <v>139</v>
      </c>
      <c r="I2328" cm="1">
        <f t="array" ref="I2328">_xlfn.XLOOKUP(1,('Clean Data'!$A$1:$A$1893='Core data'!A2328)*('Clean Data'!$D$1:$D$1893='Core data'!D2328),'Clean Data'!$E$1:$E$1893,,0)</f>
        <v>1</v>
      </c>
    </row>
    <row r="2329" spans="1:9" hidden="1">
      <c r="A2329">
        <v>5</v>
      </c>
      <c r="B2329" t="s">
        <v>169</v>
      </c>
      <c r="C2329" t="s">
        <v>39</v>
      </c>
      <c r="D2329" t="s">
        <v>139</v>
      </c>
      <c r="E2329" s="69" t="s">
        <v>163</v>
      </c>
      <c r="F2329" s="71" t="s">
        <v>39</v>
      </c>
      <c r="G2329" t="s">
        <v>249</v>
      </c>
      <c r="H2329" t="s">
        <v>400</v>
      </c>
      <c r="I2329" cm="1">
        <f t="array" ref="I2329">_xlfn.XLOOKUP(1,('Clean Data'!$A$1:$A$1893='Core data'!A2329)*('Clean Data'!$D$1:$D$1893='Core data'!D2329),'Clean Data'!$E$1:$E$1893,,0)</f>
        <v>1</v>
      </c>
    </row>
    <row r="2330" spans="1:9" hidden="1">
      <c r="A2330">
        <v>6</v>
      </c>
      <c r="B2330" t="s">
        <v>170</v>
      </c>
      <c r="C2330" t="s">
        <v>39</v>
      </c>
      <c r="D2330" t="s">
        <v>139</v>
      </c>
      <c r="E2330" s="68" t="s">
        <v>164</v>
      </c>
      <c r="F2330" s="70" t="s">
        <v>39</v>
      </c>
      <c r="G2330" t="s">
        <v>250</v>
      </c>
      <c r="H2330" t="s">
        <v>401</v>
      </c>
      <c r="I2330" cm="1">
        <f t="array" ref="I2330">_xlfn.XLOOKUP(1,('Clean Data'!$A$1:$A$1893='Core data'!A2330)*('Clean Data'!$D$1:$D$1893='Core data'!D2330),'Clean Data'!$E$1:$E$1893,,0)</f>
        <v>1</v>
      </c>
    </row>
    <row r="2331" spans="1:9" hidden="1">
      <c r="A2331">
        <v>6</v>
      </c>
      <c r="B2331" t="s">
        <v>170</v>
      </c>
      <c r="C2331" t="s">
        <v>39</v>
      </c>
      <c r="D2331" t="s">
        <v>139</v>
      </c>
      <c r="E2331" s="73" t="s">
        <v>162</v>
      </c>
      <c r="F2331" t="s">
        <v>39</v>
      </c>
      <c r="G2331" t="s">
        <v>39</v>
      </c>
      <c r="H2331" t="s">
        <v>139</v>
      </c>
      <c r="I2331" cm="1">
        <f t="array" ref="I2331">_xlfn.XLOOKUP(1,('Clean Data'!$A$1:$A$1893='Core data'!A2331)*('Clean Data'!$D$1:$D$1893='Core data'!D2331),'Clean Data'!$E$1:$E$1893,,0)</f>
        <v>1</v>
      </c>
    </row>
    <row r="2332" spans="1:9" hidden="1">
      <c r="A2332">
        <v>6</v>
      </c>
      <c r="B2332" t="s">
        <v>170</v>
      </c>
      <c r="C2332" t="s">
        <v>39</v>
      </c>
      <c r="D2332" t="s">
        <v>139</v>
      </c>
      <c r="E2332" s="69" t="s">
        <v>163</v>
      </c>
      <c r="F2332" s="71" t="s">
        <v>39</v>
      </c>
      <c r="G2332" t="s">
        <v>249</v>
      </c>
      <c r="H2332" t="s">
        <v>400</v>
      </c>
      <c r="I2332" cm="1">
        <f t="array" ref="I2332">_xlfn.XLOOKUP(1,('Clean Data'!$A$1:$A$1893='Core data'!A2332)*('Clean Data'!$D$1:$D$1893='Core data'!D2332),'Clean Data'!$E$1:$E$1893,,0)</f>
        <v>1</v>
      </c>
    </row>
    <row r="2333" spans="1:9" hidden="1">
      <c r="A2333">
        <v>7</v>
      </c>
      <c r="B2333" t="s">
        <v>171</v>
      </c>
      <c r="C2333" t="s">
        <v>39</v>
      </c>
      <c r="D2333" t="s">
        <v>139</v>
      </c>
      <c r="E2333" s="68" t="s">
        <v>164</v>
      </c>
      <c r="F2333" s="70" t="s">
        <v>39</v>
      </c>
      <c r="G2333" t="s">
        <v>250</v>
      </c>
      <c r="H2333" t="s">
        <v>401</v>
      </c>
      <c r="I2333" cm="1">
        <f t="array" ref="I2333">_xlfn.XLOOKUP(1,('Clean Data'!$A$1:$A$1893='Core data'!A2333)*('Clean Data'!$D$1:$D$1893='Core data'!D2333),'Clean Data'!$E$1:$E$1893,,0)</f>
        <v>0</v>
      </c>
    </row>
    <row r="2334" spans="1:9" hidden="1">
      <c r="A2334">
        <v>7</v>
      </c>
      <c r="B2334" t="s">
        <v>171</v>
      </c>
      <c r="C2334" t="s">
        <v>39</v>
      </c>
      <c r="D2334" t="s">
        <v>139</v>
      </c>
      <c r="E2334" s="73" t="s">
        <v>162</v>
      </c>
      <c r="F2334" t="s">
        <v>39</v>
      </c>
      <c r="G2334" t="s">
        <v>39</v>
      </c>
      <c r="H2334" t="s">
        <v>139</v>
      </c>
      <c r="I2334" cm="1">
        <f t="array" ref="I2334">_xlfn.XLOOKUP(1,('Clean Data'!$A$1:$A$1893='Core data'!A2334)*('Clean Data'!$D$1:$D$1893='Core data'!D2334),'Clean Data'!$E$1:$E$1893,,0)</f>
        <v>0</v>
      </c>
    </row>
    <row r="2335" spans="1:9" hidden="1">
      <c r="A2335">
        <v>7</v>
      </c>
      <c r="B2335" t="s">
        <v>171</v>
      </c>
      <c r="C2335" t="s">
        <v>39</v>
      </c>
      <c r="D2335" t="s">
        <v>139</v>
      </c>
      <c r="E2335" s="69" t="s">
        <v>163</v>
      </c>
      <c r="F2335" s="71" t="s">
        <v>39</v>
      </c>
      <c r="G2335" t="s">
        <v>249</v>
      </c>
      <c r="H2335" t="s">
        <v>400</v>
      </c>
      <c r="I2335" cm="1">
        <f t="array" ref="I2335">_xlfn.XLOOKUP(1,('Clean Data'!$A$1:$A$1893='Core data'!A2335)*('Clean Data'!$D$1:$D$1893='Core data'!D2335),'Clean Data'!$E$1:$E$1893,,0)</f>
        <v>0</v>
      </c>
    </row>
    <row r="2336" spans="1:9" hidden="1">
      <c r="A2336">
        <v>8</v>
      </c>
      <c r="B2336" t="s">
        <v>172</v>
      </c>
      <c r="C2336" t="s">
        <v>39</v>
      </c>
      <c r="D2336" t="s">
        <v>139</v>
      </c>
      <c r="E2336" s="68" t="s">
        <v>164</v>
      </c>
      <c r="F2336" s="70" t="s">
        <v>39</v>
      </c>
      <c r="G2336" t="s">
        <v>250</v>
      </c>
      <c r="H2336" t="s">
        <v>401</v>
      </c>
      <c r="I2336" cm="1">
        <f t="array" ref="I2336">_xlfn.XLOOKUP(1,('Clean Data'!$A$1:$A$1893='Core data'!A2336)*('Clean Data'!$D$1:$D$1893='Core data'!D2336),'Clean Data'!$E$1:$E$1893,,0)</f>
        <v>1</v>
      </c>
    </row>
    <row r="2337" spans="1:9" hidden="1">
      <c r="A2337">
        <v>8</v>
      </c>
      <c r="B2337" t="s">
        <v>172</v>
      </c>
      <c r="C2337" t="s">
        <v>39</v>
      </c>
      <c r="D2337" t="s">
        <v>139</v>
      </c>
      <c r="E2337" s="73" t="s">
        <v>162</v>
      </c>
      <c r="F2337" t="s">
        <v>39</v>
      </c>
      <c r="G2337" t="s">
        <v>39</v>
      </c>
      <c r="H2337" t="s">
        <v>139</v>
      </c>
      <c r="I2337" cm="1">
        <f t="array" ref="I2337">_xlfn.XLOOKUP(1,('Clean Data'!$A$1:$A$1893='Core data'!A2337)*('Clean Data'!$D$1:$D$1893='Core data'!D2337),'Clean Data'!$E$1:$E$1893,,0)</f>
        <v>1</v>
      </c>
    </row>
    <row r="2338" spans="1:9" hidden="1">
      <c r="A2338">
        <v>8</v>
      </c>
      <c r="B2338" t="s">
        <v>172</v>
      </c>
      <c r="C2338" t="s">
        <v>39</v>
      </c>
      <c r="D2338" t="s">
        <v>139</v>
      </c>
      <c r="E2338" s="69" t="s">
        <v>163</v>
      </c>
      <c r="F2338" s="71" t="s">
        <v>39</v>
      </c>
      <c r="G2338" t="s">
        <v>249</v>
      </c>
      <c r="H2338" t="s">
        <v>400</v>
      </c>
      <c r="I2338" cm="1">
        <f t="array" ref="I2338">_xlfn.XLOOKUP(1,('Clean Data'!$A$1:$A$1893='Core data'!A2338)*('Clean Data'!$D$1:$D$1893='Core data'!D2338),'Clean Data'!$E$1:$E$1893,,0)</f>
        <v>1</v>
      </c>
    </row>
    <row r="2339" spans="1:9" hidden="1">
      <c r="A2339">
        <v>9</v>
      </c>
      <c r="B2339" t="s">
        <v>173</v>
      </c>
      <c r="C2339" t="s">
        <v>39</v>
      </c>
      <c r="D2339" t="s">
        <v>139</v>
      </c>
      <c r="E2339" s="68" t="s">
        <v>164</v>
      </c>
      <c r="F2339" s="70" t="s">
        <v>39</v>
      </c>
      <c r="G2339" t="s">
        <v>250</v>
      </c>
      <c r="H2339" t="s">
        <v>401</v>
      </c>
      <c r="I2339" cm="1">
        <f t="array" ref="I2339">_xlfn.XLOOKUP(1,('Clean Data'!$A$1:$A$1893='Core data'!A2339)*('Clean Data'!$D$1:$D$1893='Core data'!D2339),'Clean Data'!$E$1:$E$1893,,0)</f>
        <v>0</v>
      </c>
    </row>
    <row r="2340" spans="1:9" hidden="1">
      <c r="A2340">
        <v>9</v>
      </c>
      <c r="B2340" t="s">
        <v>173</v>
      </c>
      <c r="C2340" t="s">
        <v>39</v>
      </c>
      <c r="D2340" t="s">
        <v>139</v>
      </c>
      <c r="E2340" s="73" t="s">
        <v>162</v>
      </c>
      <c r="F2340" t="s">
        <v>39</v>
      </c>
      <c r="G2340" t="s">
        <v>39</v>
      </c>
      <c r="H2340" t="s">
        <v>139</v>
      </c>
      <c r="I2340" cm="1">
        <f t="array" ref="I2340">_xlfn.XLOOKUP(1,('Clean Data'!$A$1:$A$1893='Core data'!A2340)*('Clean Data'!$D$1:$D$1893='Core data'!D2340),'Clean Data'!$E$1:$E$1893,,0)</f>
        <v>0</v>
      </c>
    </row>
    <row r="2341" spans="1:9" hidden="1">
      <c r="A2341">
        <v>9</v>
      </c>
      <c r="B2341" t="s">
        <v>173</v>
      </c>
      <c r="C2341" t="s">
        <v>39</v>
      </c>
      <c r="D2341" t="s">
        <v>139</v>
      </c>
      <c r="E2341" s="69" t="s">
        <v>163</v>
      </c>
      <c r="F2341" s="71" t="s">
        <v>39</v>
      </c>
      <c r="G2341" t="s">
        <v>249</v>
      </c>
      <c r="H2341" t="s">
        <v>400</v>
      </c>
      <c r="I2341" cm="1">
        <f t="array" ref="I2341">_xlfn.XLOOKUP(1,('Clean Data'!$A$1:$A$1893='Core data'!A2341)*('Clean Data'!$D$1:$D$1893='Core data'!D2341),'Clean Data'!$E$1:$E$1893,,0)</f>
        <v>0</v>
      </c>
    </row>
    <row r="2342" spans="1:9" hidden="1">
      <c r="A2342">
        <v>10</v>
      </c>
      <c r="B2342" t="s">
        <v>174</v>
      </c>
      <c r="C2342" t="s">
        <v>39</v>
      </c>
      <c r="D2342" t="s">
        <v>139</v>
      </c>
      <c r="E2342" s="68" t="s">
        <v>164</v>
      </c>
      <c r="F2342" s="70" t="s">
        <v>39</v>
      </c>
      <c r="G2342" t="s">
        <v>250</v>
      </c>
      <c r="H2342" t="s">
        <v>401</v>
      </c>
      <c r="I2342" cm="1">
        <f t="array" ref="I2342">_xlfn.XLOOKUP(1,('Clean Data'!$A$1:$A$1893='Core data'!A2342)*('Clean Data'!$D$1:$D$1893='Core data'!D2342),'Clean Data'!$E$1:$E$1893,,0)</f>
        <v>1</v>
      </c>
    </row>
    <row r="2343" spans="1:9" hidden="1">
      <c r="A2343">
        <v>10</v>
      </c>
      <c r="B2343" t="s">
        <v>174</v>
      </c>
      <c r="C2343" t="s">
        <v>39</v>
      </c>
      <c r="D2343" t="s">
        <v>139</v>
      </c>
      <c r="E2343" s="73" t="s">
        <v>162</v>
      </c>
      <c r="F2343" t="s">
        <v>39</v>
      </c>
      <c r="G2343" t="s">
        <v>39</v>
      </c>
      <c r="H2343" t="s">
        <v>139</v>
      </c>
      <c r="I2343" cm="1">
        <f t="array" ref="I2343">_xlfn.XLOOKUP(1,('Clean Data'!$A$1:$A$1893='Core data'!A2343)*('Clean Data'!$D$1:$D$1893='Core data'!D2343),'Clean Data'!$E$1:$E$1893,,0)</f>
        <v>1</v>
      </c>
    </row>
    <row r="2344" spans="1:9" hidden="1">
      <c r="A2344">
        <v>10</v>
      </c>
      <c r="B2344" t="s">
        <v>174</v>
      </c>
      <c r="C2344" t="s">
        <v>39</v>
      </c>
      <c r="D2344" t="s">
        <v>139</v>
      </c>
      <c r="E2344" s="69" t="s">
        <v>163</v>
      </c>
      <c r="F2344" s="71" t="s">
        <v>39</v>
      </c>
      <c r="G2344" t="s">
        <v>249</v>
      </c>
      <c r="H2344" t="s">
        <v>400</v>
      </c>
      <c r="I2344" cm="1">
        <f t="array" ref="I2344">_xlfn.XLOOKUP(1,('Clean Data'!$A$1:$A$1893='Core data'!A2344)*('Clean Data'!$D$1:$D$1893='Core data'!D2344),'Clean Data'!$E$1:$E$1893,,0)</f>
        <v>1</v>
      </c>
    </row>
    <row r="2345" spans="1:9" hidden="1">
      <c r="A2345">
        <v>11</v>
      </c>
      <c r="B2345" t="s">
        <v>175</v>
      </c>
      <c r="C2345" t="s">
        <v>39</v>
      </c>
      <c r="D2345" t="s">
        <v>139</v>
      </c>
      <c r="E2345" s="68" t="s">
        <v>164</v>
      </c>
      <c r="F2345" s="70" t="s">
        <v>39</v>
      </c>
      <c r="G2345" t="s">
        <v>250</v>
      </c>
      <c r="H2345" t="s">
        <v>401</v>
      </c>
      <c r="I2345" cm="1">
        <f t="array" ref="I2345">_xlfn.XLOOKUP(1,('Clean Data'!$A$1:$A$1893='Core data'!A2345)*('Clean Data'!$D$1:$D$1893='Core data'!D2345),'Clean Data'!$E$1:$E$1893,,0)</f>
        <v>0</v>
      </c>
    </row>
    <row r="2346" spans="1:9" hidden="1">
      <c r="A2346">
        <v>11</v>
      </c>
      <c r="B2346" t="s">
        <v>175</v>
      </c>
      <c r="C2346" t="s">
        <v>39</v>
      </c>
      <c r="D2346" t="s">
        <v>139</v>
      </c>
      <c r="E2346" s="73" t="s">
        <v>162</v>
      </c>
      <c r="F2346" t="s">
        <v>39</v>
      </c>
      <c r="G2346" t="s">
        <v>39</v>
      </c>
      <c r="H2346" t="s">
        <v>139</v>
      </c>
      <c r="I2346" cm="1">
        <f t="array" ref="I2346">_xlfn.XLOOKUP(1,('Clean Data'!$A$1:$A$1893='Core data'!A2346)*('Clean Data'!$D$1:$D$1893='Core data'!D2346),'Clean Data'!$E$1:$E$1893,,0)</f>
        <v>0</v>
      </c>
    </row>
    <row r="2347" spans="1:9" hidden="1">
      <c r="A2347">
        <v>11</v>
      </c>
      <c r="B2347" t="s">
        <v>175</v>
      </c>
      <c r="C2347" t="s">
        <v>39</v>
      </c>
      <c r="D2347" t="s">
        <v>139</v>
      </c>
      <c r="E2347" s="69" t="s">
        <v>163</v>
      </c>
      <c r="F2347" s="71" t="s">
        <v>39</v>
      </c>
      <c r="G2347" t="s">
        <v>249</v>
      </c>
      <c r="H2347" t="s">
        <v>400</v>
      </c>
      <c r="I2347" cm="1">
        <f t="array" ref="I2347">_xlfn.XLOOKUP(1,('Clean Data'!$A$1:$A$1893='Core data'!A2347)*('Clean Data'!$D$1:$D$1893='Core data'!D2347),'Clean Data'!$E$1:$E$1893,,0)</f>
        <v>0</v>
      </c>
    </row>
    <row r="2348" spans="1:9" hidden="1">
      <c r="A2348">
        <v>12</v>
      </c>
      <c r="B2348" t="s">
        <v>176</v>
      </c>
      <c r="C2348" t="s">
        <v>39</v>
      </c>
      <c r="D2348" t="s">
        <v>139</v>
      </c>
      <c r="E2348" s="68" t="s">
        <v>164</v>
      </c>
      <c r="F2348" s="70" t="s">
        <v>39</v>
      </c>
      <c r="G2348" t="s">
        <v>250</v>
      </c>
      <c r="H2348" t="s">
        <v>401</v>
      </c>
      <c r="I2348" cm="1">
        <f t="array" ref="I2348">_xlfn.XLOOKUP(1,('Clean Data'!$A$1:$A$1893='Core data'!A2348)*('Clean Data'!$D$1:$D$1893='Core data'!D2348),'Clean Data'!$E$1:$E$1893,,0)</f>
        <v>0</v>
      </c>
    </row>
    <row r="2349" spans="1:9" hidden="1">
      <c r="A2349">
        <v>12</v>
      </c>
      <c r="B2349" t="s">
        <v>176</v>
      </c>
      <c r="C2349" t="s">
        <v>39</v>
      </c>
      <c r="D2349" t="s">
        <v>139</v>
      </c>
      <c r="E2349" s="73" t="s">
        <v>162</v>
      </c>
      <c r="F2349" t="s">
        <v>39</v>
      </c>
      <c r="G2349" t="s">
        <v>39</v>
      </c>
      <c r="H2349" t="s">
        <v>139</v>
      </c>
      <c r="I2349" cm="1">
        <f t="array" ref="I2349">_xlfn.XLOOKUP(1,('Clean Data'!$A$1:$A$1893='Core data'!A2349)*('Clean Data'!$D$1:$D$1893='Core data'!D2349),'Clean Data'!$E$1:$E$1893,,0)</f>
        <v>0</v>
      </c>
    </row>
    <row r="2350" spans="1:9" hidden="1">
      <c r="A2350">
        <v>12</v>
      </c>
      <c r="B2350" t="s">
        <v>176</v>
      </c>
      <c r="C2350" t="s">
        <v>39</v>
      </c>
      <c r="D2350" t="s">
        <v>139</v>
      </c>
      <c r="E2350" s="69" t="s">
        <v>163</v>
      </c>
      <c r="F2350" s="71" t="s">
        <v>39</v>
      </c>
      <c r="G2350" t="s">
        <v>249</v>
      </c>
      <c r="H2350" t="s">
        <v>400</v>
      </c>
      <c r="I2350" cm="1">
        <f t="array" ref="I2350">_xlfn.XLOOKUP(1,('Clean Data'!$A$1:$A$1893='Core data'!A2350)*('Clean Data'!$D$1:$D$1893='Core data'!D2350),'Clean Data'!$E$1:$E$1893,,0)</f>
        <v>0</v>
      </c>
    </row>
    <row r="2351" spans="1:9" hidden="1">
      <c r="A2351">
        <v>13</v>
      </c>
      <c r="B2351" t="s">
        <v>177</v>
      </c>
      <c r="C2351" t="s">
        <v>39</v>
      </c>
      <c r="D2351" t="s">
        <v>139</v>
      </c>
      <c r="E2351" s="68" t="s">
        <v>164</v>
      </c>
      <c r="F2351" s="70" t="s">
        <v>39</v>
      </c>
      <c r="G2351" t="s">
        <v>250</v>
      </c>
      <c r="H2351" t="s">
        <v>401</v>
      </c>
      <c r="I2351" cm="1">
        <f t="array" ref="I2351">_xlfn.XLOOKUP(1,('Clean Data'!$A$1:$A$1893='Core data'!A2351)*('Clean Data'!$D$1:$D$1893='Core data'!D2351),'Clean Data'!$E$1:$E$1893,,0)</f>
        <v>1</v>
      </c>
    </row>
    <row r="2352" spans="1:9" hidden="1">
      <c r="A2352">
        <v>13</v>
      </c>
      <c r="B2352" t="s">
        <v>177</v>
      </c>
      <c r="C2352" t="s">
        <v>39</v>
      </c>
      <c r="D2352" t="s">
        <v>139</v>
      </c>
      <c r="E2352" s="73" t="s">
        <v>162</v>
      </c>
      <c r="F2352" t="s">
        <v>39</v>
      </c>
      <c r="G2352" t="s">
        <v>39</v>
      </c>
      <c r="H2352" t="s">
        <v>139</v>
      </c>
      <c r="I2352" cm="1">
        <f t="array" ref="I2352">_xlfn.XLOOKUP(1,('Clean Data'!$A$1:$A$1893='Core data'!A2352)*('Clean Data'!$D$1:$D$1893='Core data'!D2352),'Clean Data'!$E$1:$E$1893,,0)</f>
        <v>1</v>
      </c>
    </row>
    <row r="2353" spans="1:9" hidden="1">
      <c r="A2353">
        <v>13</v>
      </c>
      <c r="B2353" t="s">
        <v>177</v>
      </c>
      <c r="C2353" t="s">
        <v>39</v>
      </c>
      <c r="D2353" t="s">
        <v>139</v>
      </c>
      <c r="E2353" s="69" t="s">
        <v>163</v>
      </c>
      <c r="F2353" s="71" t="s">
        <v>39</v>
      </c>
      <c r="G2353" t="s">
        <v>249</v>
      </c>
      <c r="H2353" t="s">
        <v>400</v>
      </c>
      <c r="I2353" cm="1">
        <f t="array" ref="I2353">_xlfn.XLOOKUP(1,('Clean Data'!$A$1:$A$1893='Core data'!A2353)*('Clean Data'!$D$1:$D$1893='Core data'!D2353),'Clean Data'!$E$1:$E$1893,,0)</f>
        <v>1</v>
      </c>
    </row>
    <row r="2354" spans="1:9" hidden="1">
      <c r="A2354">
        <v>14</v>
      </c>
      <c r="B2354" t="s">
        <v>178</v>
      </c>
      <c r="C2354" t="s">
        <v>39</v>
      </c>
      <c r="D2354" t="s">
        <v>139</v>
      </c>
      <c r="E2354" s="68" t="s">
        <v>164</v>
      </c>
      <c r="F2354" s="70" t="s">
        <v>39</v>
      </c>
      <c r="G2354" t="s">
        <v>250</v>
      </c>
      <c r="H2354" t="s">
        <v>401</v>
      </c>
      <c r="I2354" cm="1">
        <f t="array" ref="I2354">_xlfn.XLOOKUP(1,('Clean Data'!$A$1:$A$1893='Core data'!A2354)*('Clean Data'!$D$1:$D$1893='Core data'!D2354),'Clean Data'!$E$1:$E$1893,,0)</f>
        <v>1</v>
      </c>
    </row>
    <row r="2355" spans="1:9" hidden="1">
      <c r="A2355">
        <v>14</v>
      </c>
      <c r="B2355" t="s">
        <v>178</v>
      </c>
      <c r="C2355" t="s">
        <v>39</v>
      </c>
      <c r="D2355" t="s">
        <v>139</v>
      </c>
      <c r="E2355" s="73" t="s">
        <v>162</v>
      </c>
      <c r="F2355" t="s">
        <v>39</v>
      </c>
      <c r="G2355" t="s">
        <v>39</v>
      </c>
      <c r="H2355" t="s">
        <v>139</v>
      </c>
      <c r="I2355" cm="1">
        <f t="array" ref="I2355">_xlfn.XLOOKUP(1,('Clean Data'!$A$1:$A$1893='Core data'!A2355)*('Clean Data'!$D$1:$D$1893='Core data'!D2355),'Clean Data'!$E$1:$E$1893,,0)</f>
        <v>1</v>
      </c>
    </row>
    <row r="2356" spans="1:9" hidden="1">
      <c r="A2356">
        <v>14</v>
      </c>
      <c r="B2356" t="s">
        <v>178</v>
      </c>
      <c r="C2356" t="s">
        <v>39</v>
      </c>
      <c r="D2356" t="s">
        <v>139</v>
      </c>
      <c r="E2356" s="69" t="s">
        <v>163</v>
      </c>
      <c r="F2356" s="71" t="s">
        <v>39</v>
      </c>
      <c r="G2356" t="s">
        <v>249</v>
      </c>
      <c r="H2356" t="s">
        <v>400</v>
      </c>
      <c r="I2356" cm="1">
        <f t="array" ref="I2356">_xlfn.XLOOKUP(1,('Clean Data'!$A$1:$A$1893='Core data'!A2356)*('Clean Data'!$D$1:$D$1893='Core data'!D2356),'Clean Data'!$E$1:$E$1893,,0)</f>
        <v>1</v>
      </c>
    </row>
    <row r="2357" spans="1:9" hidden="1">
      <c r="A2357">
        <v>15</v>
      </c>
      <c r="B2357" t="s">
        <v>179</v>
      </c>
      <c r="C2357" t="s">
        <v>39</v>
      </c>
      <c r="D2357" t="s">
        <v>139</v>
      </c>
      <c r="E2357" s="68" t="s">
        <v>164</v>
      </c>
      <c r="F2357" s="70" t="s">
        <v>39</v>
      </c>
      <c r="G2357" t="s">
        <v>250</v>
      </c>
      <c r="H2357" t="s">
        <v>401</v>
      </c>
      <c r="I2357" cm="1">
        <f t="array" ref="I2357">_xlfn.XLOOKUP(1,('Clean Data'!$A$1:$A$1893='Core data'!A2357)*('Clean Data'!$D$1:$D$1893='Core data'!D2357),'Clean Data'!$E$1:$E$1893,,0)</f>
        <v>0</v>
      </c>
    </row>
    <row r="2358" spans="1:9" hidden="1">
      <c r="A2358">
        <v>15</v>
      </c>
      <c r="B2358" t="s">
        <v>179</v>
      </c>
      <c r="C2358" t="s">
        <v>39</v>
      </c>
      <c r="D2358" t="s">
        <v>139</v>
      </c>
      <c r="E2358" s="73" t="s">
        <v>162</v>
      </c>
      <c r="F2358" t="s">
        <v>39</v>
      </c>
      <c r="G2358" t="s">
        <v>39</v>
      </c>
      <c r="H2358" t="s">
        <v>139</v>
      </c>
      <c r="I2358" cm="1">
        <f t="array" ref="I2358">_xlfn.XLOOKUP(1,('Clean Data'!$A$1:$A$1893='Core data'!A2358)*('Clean Data'!$D$1:$D$1893='Core data'!D2358),'Clean Data'!$E$1:$E$1893,,0)</f>
        <v>0</v>
      </c>
    </row>
    <row r="2359" spans="1:9" hidden="1">
      <c r="A2359">
        <v>15</v>
      </c>
      <c r="B2359" t="s">
        <v>179</v>
      </c>
      <c r="C2359" t="s">
        <v>39</v>
      </c>
      <c r="D2359" t="s">
        <v>139</v>
      </c>
      <c r="E2359" s="69" t="s">
        <v>163</v>
      </c>
      <c r="F2359" s="71" t="s">
        <v>39</v>
      </c>
      <c r="G2359" t="s">
        <v>249</v>
      </c>
      <c r="H2359" t="s">
        <v>400</v>
      </c>
      <c r="I2359" cm="1">
        <f t="array" ref="I2359">_xlfn.XLOOKUP(1,('Clean Data'!$A$1:$A$1893='Core data'!A2359)*('Clean Data'!$D$1:$D$1893='Core data'!D2359),'Clean Data'!$E$1:$E$1893,,0)</f>
        <v>0</v>
      </c>
    </row>
    <row r="2360" spans="1:9" hidden="1">
      <c r="A2360">
        <v>16</v>
      </c>
      <c r="B2360" t="s">
        <v>180</v>
      </c>
      <c r="C2360" t="s">
        <v>39</v>
      </c>
      <c r="D2360" t="s">
        <v>139</v>
      </c>
      <c r="E2360" s="68" t="s">
        <v>164</v>
      </c>
      <c r="F2360" s="70" t="s">
        <v>39</v>
      </c>
      <c r="G2360" t="s">
        <v>250</v>
      </c>
      <c r="H2360" t="s">
        <v>401</v>
      </c>
      <c r="I2360" cm="1">
        <f t="array" ref="I2360">_xlfn.XLOOKUP(1,('Clean Data'!$A$1:$A$1893='Core data'!A2360)*('Clean Data'!$D$1:$D$1893='Core data'!D2360),'Clean Data'!$E$1:$E$1893,,0)</f>
        <v>1</v>
      </c>
    </row>
    <row r="2361" spans="1:9" hidden="1">
      <c r="A2361">
        <v>16</v>
      </c>
      <c r="B2361" t="s">
        <v>180</v>
      </c>
      <c r="C2361" t="s">
        <v>39</v>
      </c>
      <c r="D2361" t="s">
        <v>139</v>
      </c>
      <c r="E2361" s="73" t="s">
        <v>162</v>
      </c>
      <c r="F2361" t="s">
        <v>39</v>
      </c>
      <c r="G2361" t="s">
        <v>39</v>
      </c>
      <c r="H2361" t="s">
        <v>139</v>
      </c>
      <c r="I2361" cm="1">
        <f t="array" ref="I2361">_xlfn.XLOOKUP(1,('Clean Data'!$A$1:$A$1893='Core data'!A2361)*('Clean Data'!$D$1:$D$1893='Core data'!D2361),'Clean Data'!$E$1:$E$1893,,0)</f>
        <v>1</v>
      </c>
    </row>
    <row r="2362" spans="1:9" hidden="1">
      <c r="A2362">
        <v>16</v>
      </c>
      <c r="B2362" t="s">
        <v>180</v>
      </c>
      <c r="C2362" t="s">
        <v>39</v>
      </c>
      <c r="D2362" t="s">
        <v>139</v>
      </c>
      <c r="E2362" s="69" t="s">
        <v>163</v>
      </c>
      <c r="F2362" s="71" t="s">
        <v>39</v>
      </c>
      <c r="G2362" t="s">
        <v>249</v>
      </c>
      <c r="H2362" t="s">
        <v>400</v>
      </c>
      <c r="I2362" cm="1">
        <f t="array" ref="I2362">_xlfn.XLOOKUP(1,('Clean Data'!$A$1:$A$1893='Core data'!A2362)*('Clean Data'!$D$1:$D$1893='Core data'!D2362),'Clean Data'!$E$1:$E$1893,,0)</f>
        <v>1</v>
      </c>
    </row>
    <row r="2363" spans="1:9" hidden="1">
      <c r="A2363">
        <v>1</v>
      </c>
      <c r="B2363" t="s">
        <v>166</v>
      </c>
      <c r="C2363" t="s">
        <v>133</v>
      </c>
      <c r="D2363" t="s">
        <v>140</v>
      </c>
      <c r="E2363" s="69" t="s">
        <v>163</v>
      </c>
      <c r="F2363" s="71" t="s">
        <v>133</v>
      </c>
      <c r="G2363" t="s">
        <v>394</v>
      </c>
      <c r="H2363" t="s">
        <v>402</v>
      </c>
      <c r="I2363" cm="1">
        <f t="array" ref="I2363">_xlfn.XLOOKUP(1,('Clean Data'!$A$1:$A$1893='Core data'!A2363)*('Clean Data'!$D$1:$D$1893='Core data'!D2363),'Clean Data'!$E$1:$E$1893,,0)</f>
        <v>0</v>
      </c>
    </row>
    <row r="2364" spans="1:9" hidden="1">
      <c r="A2364">
        <v>1</v>
      </c>
      <c r="B2364" t="s">
        <v>166</v>
      </c>
      <c r="C2364" t="s">
        <v>133</v>
      </c>
      <c r="D2364" t="s">
        <v>140</v>
      </c>
      <c r="E2364" s="68" t="s">
        <v>164</v>
      </c>
      <c r="F2364" s="70" t="s">
        <v>133</v>
      </c>
      <c r="G2364" t="s">
        <v>395</v>
      </c>
      <c r="H2364" t="s">
        <v>403</v>
      </c>
      <c r="I2364" cm="1">
        <f t="array" ref="I2364">_xlfn.XLOOKUP(1,('Clean Data'!$A$1:$A$1893='Core data'!A2364)*('Clean Data'!$D$1:$D$1893='Core data'!D2364),'Clean Data'!$E$1:$E$1893,,0)</f>
        <v>0</v>
      </c>
    </row>
    <row r="2365" spans="1:9" hidden="1">
      <c r="A2365">
        <v>1</v>
      </c>
      <c r="B2365" t="s">
        <v>166</v>
      </c>
      <c r="C2365" t="s">
        <v>133</v>
      </c>
      <c r="D2365" t="s">
        <v>140</v>
      </c>
      <c r="E2365" s="73" t="s">
        <v>162</v>
      </c>
      <c r="F2365" t="s">
        <v>133</v>
      </c>
      <c r="G2365" t="s">
        <v>133</v>
      </c>
      <c r="H2365" t="s">
        <v>140</v>
      </c>
      <c r="I2365" cm="1">
        <f t="array" ref="I2365">_xlfn.XLOOKUP(1,('Clean Data'!$A$1:$A$1893='Core data'!A2365)*('Clean Data'!$D$1:$D$1893='Core data'!D2365),'Clean Data'!$E$1:$E$1893,,0)</f>
        <v>0</v>
      </c>
    </row>
    <row r="2366" spans="1:9" hidden="1">
      <c r="A2366">
        <v>2</v>
      </c>
      <c r="B2366" t="s">
        <v>167</v>
      </c>
      <c r="C2366" t="s">
        <v>133</v>
      </c>
      <c r="D2366" t="s">
        <v>140</v>
      </c>
      <c r="E2366" s="69" t="s">
        <v>163</v>
      </c>
      <c r="F2366" s="71" t="s">
        <v>133</v>
      </c>
      <c r="G2366" t="s">
        <v>394</v>
      </c>
      <c r="H2366" t="s">
        <v>402</v>
      </c>
      <c r="I2366" cm="1">
        <f t="array" ref="I2366">_xlfn.XLOOKUP(1,('Clean Data'!$A$1:$A$1893='Core data'!A2366)*('Clean Data'!$D$1:$D$1893='Core data'!D2366),'Clean Data'!$E$1:$E$1893,,0)</f>
        <v>0</v>
      </c>
    </row>
    <row r="2367" spans="1:9" hidden="1">
      <c r="A2367">
        <v>2</v>
      </c>
      <c r="B2367" t="s">
        <v>167</v>
      </c>
      <c r="C2367" t="s">
        <v>133</v>
      </c>
      <c r="D2367" t="s">
        <v>140</v>
      </c>
      <c r="E2367" s="68" t="s">
        <v>164</v>
      </c>
      <c r="F2367" s="70" t="s">
        <v>133</v>
      </c>
      <c r="G2367" t="s">
        <v>395</v>
      </c>
      <c r="H2367" t="s">
        <v>403</v>
      </c>
      <c r="I2367" cm="1">
        <f t="array" ref="I2367">_xlfn.XLOOKUP(1,('Clean Data'!$A$1:$A$1893='Core data'!A2367)*('Clean Data'!$D$1:$D$1893='Core data'!D2367),'Clean Data'!$E$1:$E$1893,,0)</f>
        <v>0</v>
      </c>
    </row>
    <row r="2368" spans="1:9" hidden="1">
      <c r="A2368">
        <v>2</v>
      </c>
      <c r="B2368" t="s">
        <v>167</v>
      </c>
      <c r="C2368" t="s">
        <v>133</v>
      </c>
      <c r="D2368" t="s">
        <v>140</v>
      </c>
      <c r="E2368" s="73" t="s">
        <v>162</v>
      </c>
      <c r="F2368" t="s">
        <v>133</v>
      </c>
      <c r="G2368" t="s">
        <v>133</v>
      </c>
      <c r="H2368" t="s">
        <v>140</v>
      </c>
      <c r="I2368" cm="1">
        <f t="array" ref="I2368">_xlfn.XLOOKUP(1,('Clean Data'!$A$1:$A$1893='Core data'!A2368)*('Clean Data'!$D$1:$D$1893='Core data'!D2368),'Clean Data'!$E$1:$E$1893,,0)</f>
        <v>0</v>
      </c>
    </row>
    <row r="2369" spans="1:9" hidden="1">
      <c r="A2369">
        <v>4</v>
      </c>
      <c r="B2369" t="s">
        <v>444</v>
      </c>
      <c r="C2369" t="s">
        <v>133</v>
      </c>
      <c r="D2369" t="s">
        <v>140</v>
      </c>
      <c r="E2369" s="69" t="s">
        <v>163</v>
      </c>
      <c r="F2369" s="71" t="s">
        <v>133</v>
      </c>
      <c r="G2369" t="s">
        <v>394</v>
      </c>
      <c r="H2369" t="s">
        <v>402</v>
      </c>
      <c r="I2369" cm="1">
        <f t="array" ref="I2369">_xlfn.XLOOKUP(1,('Clean Data'!$A$1:$A$1893='Core data'!A2369)*('Clean Data'!$D$1:$D$1893='Core data'!D2369),'Clean Data'!$E$1:$E$1893,,0)</f>
        <v>0</v>
      </c>
    </row>
    <row r="2370" spans="1:9" hidden="1">
      <c r="A2370">
        <v>4</v>
      </c>
      <c r="B2370" t="s">
        <v>444</v>
      </c>
      <c r="C2370" t="s">
        <v>133</v>
      </c>
      <c r="D2370" t="s">
        <v>140</v>
      </c>
      <c r="E2370" s="68" t="s">
        <v>164</v>
      </c>
      <c r="F2370" s="70" t="s">
        <v>133</v>
      </c>
      <c r="G2370" t="s">
        <v>395</v>
      </c>
      <c r="H2370" t="s">
        <v>403</v>
      </c>
      <c r="I2370" cm="1">
        <f t="array" ref="I2370">_xlfn.XLOOKUP(1,('Clean Data'!$A$1:$A$1893='Core data'!A2370)*('Clean Data'!$D$1:$D$1893='Core data'!D2370),'Clean Data'!$E$1:$E$1893,,0)</f>
        <v>0</v>
      </c>
    </row>
    <row r="2371" spans="1:9" hidden="1">
      <c r="A2371">
        <v>4</v>
      </c>
      <c r="B2371" t="s">
        <v>444</v>
      </c>
      <c r="C2371" t="s">
        <v>133</v>
      </c>
      <c r="D2371" t="s">
        <v>140</v>
      </c>
      <c r="E2371" s="73" t="s">
        <v>162</v>
      </c>
      <c r="F2371" t="s">
        <v>133</v>
      </c>
      <c r="G2371" t="s">
        <v>133</v>
      </c>
      <c r="H2371" t="s">
        <v>140</v>
      </c>
      <c r="I2371" cm="1">
        <f t="array" ref="I2371">_xlfn.XLOOKUP(1,('Clean Data'!$A$1:$A$1893='Core data'!A2371)*('Clean Data'!$D$1:$D$1893='Core data'!D2371),'Clean Data'!$E$1:$E$1893,,0)</f>
        <v>0</v>
      </c>
    </row>
    <row r="2372" spans="1:9" hidden="1">
      <c r="A2372">
        <v>5</v>
      </c>
      <c r="B2372" t="s">
        <v>169</v>
      </c>
      <c r="C2372" t="s">
        <v>133</v>
      </c>
      <c r="D2372" t="s">
        <v>140</v>
      </c>
      <c r="E2372" s="69" t="s">
        <v>163</v>
      </c>
      <c r="F2372" s="71" t="s">
        <v>133</v>
      </c>
      <c r="G2372" t="s">
        <v>394</v>
      </c>
      <c r="H2372" t="s">
        <v>402</v>
      </c>
      <c r="I2372" cm="1">
        <f t="array" ref="I2372">_xlfn.XLOOKUP(1,('Clean Data'!$A$1:$A$1893='Core data'!A2372)*('Clean Data'!$D$1:$D$1893='Core data'!D2372),'Clean Data'!$E$1:$E$1893,,0)</f>
        <v>0</v>
      </c>
    </row>
    <row r="2373" spans="1:9" hidden="1">
      <c r="A2373">
        <v>5</v>
      </c>
      <c r="B2373" t="s">
        <v>169</v>
      </c>
      <c r="C2373" t="s">
        <v>133</v>
      </c>
      <c r="D2373" t="s">
        <v>140</v>
      </c>
      <c r="E2373" s="68" t="s">
        <v>164</v>
      </c>
      <c r="F2373" s="70" t="s">
        <v>133</v>
      </c>
      <c r="G2373" t="s">
        <v>395</v>
      </c>
      <c r="H2373" t="s">
        <v>403</v>
      </c>
      <c r="I2373" cm="1">
        <f t="array" ref="I2373">_xlfn.XLOOKUP(1,('Clean Data'!$A$1:$A$1893='Core data'!A2373)*('Clean Data'!$D$1:$D$1893='Core data'!D2373),'Clean Data'!$E$1:$E$1893,,0)</f>
        <v>0</v>
      </c>
    </row>
    <row r="2374" spans="1:9" hidden="1">
      <c r="A2374">
        <v>5</v>
      </c>
      <c r="B2374" t="s">
        <v>169</v>
      </c>
      <c r="C2374" t="s">
        <v>133</v>
      </c>
      <c r="D2374" t="s">
        <v>140</v>
      </c>
      <c r="E2374" s="73" t="s">
        <v>162</v>
      </c>
      <c r="F2374" t="s">
        <v>133</v>
      </c>
      <c r="G2374" t="s">
        <v>133</v>
      </c>
      <c r="H2374" t="s">
        <v>140</v>
      </c>
      <c r="I2374" cm="1">
        <f t="array" ref="I2374">_xlfn.XLOOKUP(1,('Clean Data'!$A$1:$A$1893='Core data'!A2374)*('Clean Data'!$D$1:$D$1893='Core data'!D2374),'Clean Data'!$E$1:$E$1893,,0)</f>
        <v>0</v>
      </c>
    </row>
    <row r="2375" spans="1:9" hidden="1">
      <c r="A2375">
        <v>6</v>
      </c>
      <c r="B2375" t="s">
        <v>170</v>
      </c>
      <c r="C2375" t="s">
        <v>133</v>
      </c>
      <c r="D2375" t="s">
        <v>140</v>
      </c>
      <c r="E2375" s="69" t="s">
        <v>163</v>
      </c>
      <c r="F2375" s="71" t="s">
        <v>133</v>
      </c>
      <c r="G2375" t="s">
        <v>394</v>
      </c>
      <c r="H2375" t="s">
        <v>402</v>
      </c>
      <c r="I2375" cm="1">
        <f t="array" ref="I2375">_xlfn.XLOOKUP(1,('Clean Data'!$A$1:$A$1893='Core data'!A2375)*('Clean Data'!$D$1:$D$1893='Core data'!D2375),'Clean Data'!$E$1:$E$1893,,0)</f>
        <v>0</v>
      </c>
    </row>
    <row r="2376" spans="1:9" hidden="1">
      <c r="A2376">
        <v>6</v>
      </c>
      <c r="B2376" t="s">
        <v>170</v>
      </c>
      <c r="C2376" t="s">
        <v>133</v>
      </c>
      <c r="D2376" t="s">
        <v>140</v>
      </c>
      <c r="E2376" s="68" t="s">
        <v>164</v>
      </c>
      <c r="F2376" s="70" t="s">
        <v>133</v>
      </c>
      <c r="G2376" t="s">
        <v>395</v>
      </c>
      <c r="H2376" t="s">
        <v>403</v>
      </c>
      <c r="I2376" cm="1">
        <f t="array" ref="I2376">_xlfn.XLOOKUP(1,('Clean Data'!$A$1:$A$1893='Core data'!A2376)*('Clean Data'!$D$1:$D$1893='Core data'!D2376),'Clean Data'!$E$1:$E$1893,,0)</f>
        <v>0</v>
      </c>
    </row>
    <row r="2377" spans="1:9" hidden="1">
      <c r="A2377">
        <v>6</v>
      </c>
      <c r="B2377" t="s">
        <v>170</v>
      </c>
      <c r="C2377" t="s">
        <v>133</v>
      </c>
      <c r="D2377" t="s">
        <v>140</v>
      </c>
      <c r="E2377" s="73" t="s">
        <v>162</v>
      </c>
      <c r="F2377" t="s">
        <v>133</v>
      </c>
      <c r="G2377" t="s">
        <v>133</v>
      </c>
      <c r="H2377" t="s">
        <v>140</v>
      </c>
      <c r="I2377" cm="1">
        <f t="array" ref="I2377">_xlfn.XLOOKUP(1,('Clean Data'!$A$1:$A$1893='Core data'!A2377)*('Clean Data'!$D$1:$D$1893='Core data'!D2377),'Clean Data'!$E$1:$E$1893,,0)</f>
        <v>0</v>
      </c>
    </row>
    <row r="2378" spans="1:9" hidden="1">
      <c r="A2378">
        <v>7</v>
      </c>
      <c r="B2378" t="s">
        <v>171</v>
      </c>
      <c r="C2378" t="s">
        <v>133</v>
      </c>
      <c r="D2378" t="s">
        <v>140</v>
      </c>
      <c r="E2378" s="69" t="s">
        <v>163</v>
      </c>
      <c r="F2378" s="71" t="s">
        <v>133</v>
      </c>
      <c r="G2378" t="s">
        <v>394</v>
      </c>
      <c r="H2378" t="s">
        <v>402</v>
      </c>
      <c r="I2378" cm="1">
        <f t="array" ref="I2378">_xlfn.XLOOKUP(1,('Clean Data'!$A$1:$A$1893='Core data'!A2378)*('Clean Data'!$D$1:$D$1893='Core data'!D2378),'Clean Data'!$E$1:$E$1893,,0)</f>
        <v>0</v>
      </c>
    </row>
    <row r="2379" spans="1:9" hidden="1">
      <c r="A2379">
        <v>7</v>
      </c>
      <c r="B2379" t="s">
        <v>171</v>
      </c>
      <c r="C2379" t="s">
        <v>133</v>
      </c>
      <c r="D2379" t="s">
        <v>140</v>
      </c>
      <c r="E2379" s="68" t="s">
        <v>164</v>
      </c>
      <c r="F2379" s="70" t="s">
        <v>133</v>
      </c>
      <c r="G2379" t="s">
        <v>395</v>
      </c>
      <c r="H2379" t="s">
        <v>403</v>
      </c>
      <c r="I2379" cm="1">
        <f t="array" ref="I2379">_xlfn.XLOOKUP(1,('Clean Data'!$A$1:$A$1893='Core data'!A2379)*('Clean Data'!$D$1:$D$1893='Core data'!D2379),'Clean Data'!$E$1:$E$1893,,0)</f>
        <v>0</v>
      </c>
    </row>
    <row r="2380" spans="1:9" hidden="1">
      <c r="A2380">
        <v>7</v>
      </c>
      <c r="B2380" t="s">
        <v>171</v>
      </c>
      <c r="C2380" t="s">
        <v>133</v>
      </c>
      <c r="D2380" t="s">
        <v>140</v>
      </c>
      <c r="E2380" s="73" t="s">
        <v>162</v>
      </c>
      <c r="F2380" t="s">
        <v>133</v>
      </c>
      <c r="G2380" t="s">
        <v>133</v>
      </c>
      <c r="H2380" t="s">
        <v>140</v>
      </c>
      <c r="I2380" cm="1">
        <f t="array" ref="I2380">_xlfn.XLOOKUP(1,('Clean Data'!$A$1:$A$1893='Core data'!A2380)*('Clean Data'!$D$1:$D$1893='Core data'!D2380),'Clean Data'!$E$1:$E$1893,,0)</f>
        <v>0</v>
      </c>
    </row>
    <row r="2381" spans="1:9" hidden="1">
      <c r="A2381">
        <v>8</v>
      </c>
      <c r="B2381" t="s">
        <v>172</v>
      </c>
      <c r="C2381" t="s">
        <v>133</v>
      </c>
      <c r="D2381" t="s">
        <v>140</v>
      </c>
      <c r="E2381" s="69" t="s">
        <v>163</v>
      </c>
      <c r="F2381" s="71" t="s">
        <v>133</v>
      </c>
      <c r="G2381" t="s">
        <v>394</v>
      </c>
      <c r="H2381" t="s">
        <v>402</v>
      </c>
      <c r="I2381" cm="1">
        <f t="array" ref="I2381">_xlfn.XLOOKUP(1,('Clean Data'!$A$1:$A$1893='Core data'!A2381)*('Clean Data'!$D$1:$D$1893='Core data'!D2381),'Clean Data'!$E$1:$E$1893,,0)</f>
        <v>1</v>
      </c>
    </row>
    <row r="2382" spans="1:9" hidden="1">
      <c r="A2382">
        <v>8</v>
      </c>
      <c r="B2382" t="s">
        <v>172</v>
      </c>
      <c r="C2382" t="s">
        <v>133</v>
      </c>
      <c r="D2382" t="s">
        <v>140</v>
      </c>
      <c r="E2382" s="68" t="s">
        <v>164</v>
      </c>
      <c r="F2382" s="70" t="s">
        <v>133</v>
      </c>
      <c r="G2382" t="s">
        <v>395</v>
      </c>
      <c r="H2382" t="s">
        <v>403</v>
      </c>
      <c r="I2382" cm="1">
        <f t="array" ref="I2382">_xlfn.XLOOKUP(1,('Clean Data'!$A$1:$A$1893='Core data'!A2382)*('Clean Data'!$D$1:$D$1893='Core data'!D2382),'Clean Data'!$E$1:$E$1893,,0)</f>
        <v>1</v>
      </c>
    </row>
    <row r="2383" spans="1:9" hidden="1">
      <c r="A2383">
        <v>8</v>
      </c>
      <c r="B2383" t="s">
        <v>172</v>
      </c>
      <c r="C2383" t="s">
        <v>133</v>
      </c>
      <c r="D2383" t="s">
        <v>140</v>
      </c>
      <c r="E2383" s="73" t="s">
        <v>162</v>
      </c>
      <c r="F2383" t="s">
        <v>133</v>
      </c>
      <c r="G2383" t="s">
        <v>133</v>
      </c>
      <c r="H2383" t="s">
        <v>140</v>
      </c>
      <c r="I2383" cm="1">
        <f t="array" ref="I2383">_xlfn.XLOOKUP(1,('Clean Data'!$A$1:$A$1893='Core data'!A2383)*('Clean Data'!$D$1:$D$1893='Core data'!D2383),'Clean Data'!$E$1:$E$1893,,0)</f>
        <v>1</v>
      </c>
    </row>
    <row r="2384" spans="1:9" hidden="1">
      <c r="A2384">
        <v>9</v>
      </c>
      <c r="B2384" t="s">
        <v>173</v>
      </c>
      <c r="C2384" t="s">
        <v>133</v>
      </c>
      <c r="D2384" t="s">
        <v>140</v>
      </c>
      <c r="E2384" s="69" t="s">
        <v>163</v>
      </c>
      <c r="F2384" s="71" t="s">
        <v>133</v>
      </c>
      <c r="G2384" t="s">
        <v>394</v>
      </c>
      <c r="H2384" t="s">
        <v>402</v>
      </c>
      <c r="I2384" cm="1">
        <f t="array" ref="I2384">_xlfn.XLOOKUP(1,('Clean Data'!$A$1:$A$1893='Core data'!A2384)*('Clean Data'!$D$1:$D$1893='Core data'!D2384),'Clean Data'!$E$1:$E$1893,,0)</f>
        <v>0</v>
      </c>
    </row>
    <row r="2385" spans="1:9" hidden="1">
      <c r="A2385">
        <v>9</v>
      </c>
      <c r="B2385" t="s">
        <v>173</v>
      </c>
      <c r="C2385" t="s">
        <v>133</v>
      </c>
      <c r="D2385" t="s">
        <v>140</v>
      </c>
      <c r="E2385" s="68" t="s">
        <v>164</v>
      </c>
      <c r="F2385" s="70" t="s">
        <v>133</v>
      </c>
      <c r="G2385" t="s">
        <v>395</v>
      </c>
      <c r="H2385" t="s">
        <v>403</v>
      </c>
      <c r="I2385" cm="1">
        <f t="array" ref="I2385">_xlfn.XLOOKUP(1,('Clean Data'!$A$1:$A$1893='Core data'!A2385)*('Clean Data'!$D$1:$D$1893='Core data'!D2385),'Clean Data'!$E$1:$E$1893,,0)</f>
        <v>0</v>
      </c>
    </row>
    <row r="2386" spans="1:9" hidden="1">
      <c r="A2386">
        <v>9</v>
      </c>
      <c r="B2386" t="s">
        <v>173</v>
      </c>
      <c r="C2386" t="s">
        <v>133</v>
      </c>
      <c r="D2386" t="s">
        <v>140</v>
      </c>
      <c r="E2386" s="73" t="s">
        <v>162</v>
      </c>
      <c r="F2386" t="s">
        <v>133</v>
      </c>
      <c r="G2386" t="s">
        <v>133</v>
      </c>
      <c r="H2386" t="s">
        <v>140</v>
      </c>
      <c r="I2386" cm="1">
        <f t="array" ref="I2386">_xlfn.XLOOKUP(1,('Clean Data'!$A$1:$A$1893='Core data'!A2386)*('Clean Data'!$D$1:$D$1893='Core data'!D2386),'Clean Data'!$E$1:$E$1893,,0)</f>
        <v>0</v>
      </c>
    </row>
    <row r="2387" spans="1:9" hidden="1">
      <c r="A2387">
        <v>10</v>
      </c>
      <c r="B2387" t="s">
        <v>174</v>
      </c>
      <c r="C2387" t="s">
        <v>133</v>
      </c>
      <c r="D2387" t="s">
        <v>140</v>
      </c>
      <c r="E2387" s="69" t="s">
        <v>163</v>
      </c>
      <c r="F2387" s="71" t="s">
        <v>133</v>
      </c>
      <c r="G2387" t="s">
        <v>394</v>
      </c>
      <c r="H2387" t="s">
        <v>402</v>
      </c>
      <c r="I2387" cm="1">
        <f t="array" ref="I2387">_xlfn.XLOOKUP(1,('Clean Data'!$A$1:$A$1893='Core data'!A2387)*('Clean Data'!$D$1:$D$1893='Core data'!D2387),'Clean Data'!$E$1:$E$1893,,0)</f>
        <v>0</v>
      </c>
    </row>
    <row r="2388" spans="1:9" hidden="1">
      <c r="A2388">
        <v>10</v>
      </c>
      <c r="B2388" t="s">
        <v>174</v>
      </c>
      <c r="C2388" t="s">
        <v>133</v>
      </c>
      <c r="D2388" t="s">
        <v>140</v>
      </c>
      <c r="E2388" s="68" t="s">
        <v>164</v>
      </c>
      <c r="F2388" s="70" t="s">
        <v>133</v>
      </c>
      <c r="G2388" t="s">
        <v>395</v>
      </c>
      <c r="H2388" t="s">
        <v>403</v>
      </c>
      <c r="I2388" cm="1">
        <f t="array" ref="I2388">_xlfn.XLOOKUP(1,('Clean Data'!$A$1:$A$1893='Core data'!A2388)*('Clean Data'!$D$1:$D$1893='Core data'!D2388),'Clean Data'!$E$1:$E$1893,,0)</f>
        <v>0</v>
      </c>
    </row>
    <row r="2389" spans="1:9" hidden="1">
      <c r="A2389">
        <v>10</v>
      </c>
      <c r="B2389" t="s">
        <v>174</v>
      </c>
      <c r="C2389" t="s">
        <v>133</v>
      </c>
      <c r="D2389" t="s">
        <v>140</v>
      </c>
      <c r="E2389" s="73" t="s">
        <v>162</v>
      </c>
      <c r="F2389" t="s">
        <v>133</v>
      </c>
      <c r="G2389" t="s">
        <v>133</v>
      </c>
      <c r="H2389" t="s">
        <v>140</v>
      </c>
      <c r="I2389" cm="1">
        <f t="array" ref="I2389">_xlfn.XLOOKUP(1,('Clean Data'!$A$1:$A$1893='Core data'!A2389)*('Clean Data'!$D$1:$D$1893='Core data'!D2389),'Clean Data'!$E$1:$E$1893,,0)</f>
        <v>0</v>
      </c>
    </row>
    <row r="2390" spans="1:9" hidden="1">
      <c r="A2390">
        <v>11</v>
      </c>
      <c r="B2390" t="s">
        <v>175</v>
      </c>
      <c r="C2390" t="s">
        <v>133</v>
      </c>
      <c r="D2390" t="s">
        <v>140</v>
      </c>
      <c r="E2390" s="69" t="s">
        <v>163</v>
      </c>
      <c r="F2390" s="71" t="s">
        <v>133</v>
      </c>
      <c r="G2390" t="s">
        <v>394</v>
      </c>
      <c r="H2390" t="s">
        <v>402</v>
      </c>
      <c r="I2390" cm="1">
        <f t="array" ref="I2390">_xlfn.XLOOKUP(1,('Clean Data'!$A$1:$A$1893='Core data'!A2390)*('Clean Data'!$D$1:$D$1893='Core data'!D2390),'Clean Data'!$E$1:$E$1893,,0)</f>
        <v>0</v>
      </c>
    </row>
    <row r="2391" spans="1:9" hidden="1">
      <c r="A2391">
        <v>11</v>
      </c>
      <c r="B2391" t="s">
        <v>175</v>
      </c>
      <c r="C2391" t="s">
        <v>133</v>
      </c>
      <c r="D2391" t="s">
        <v>140</v>
      </c>
      <c r="E2391" s="68" t="s">
        <v>164</v>
      </c>
      <c r="F2391" s="70" t="s">
        <v>133</v>
      </c>
      <c r="G2391" t="s">
        <v>395</v>
      </c>
      <c r="H2391" t="s">
        <v>403</v>
      </c>
      <c r="I2391" cm="1">
        <f t="array" ref="I2391">_xlfn.XLOOKUP(1,('Clean Data'!$A$1:$A$1893='Core data'!A2391)*('Clean Data'!$D$1:$D$1893='Core data'!D2391),'Clean Data'!$E$1:$E$1893,,0)</f>
        <v>0</v>
      </c>
    </row>
    <row r="2392" spans="1:9" hidden="1">
      <c r="A2392">
        <v>11</v>
      </c>
      <c r="B2392" t="s">
        <v>175</v>
      </c>
      <c r="C2392" t="s">
        <v>133</v>
      </c>
      <c r="D2392" t="s">
        <v>140</v>
      </c>
      <c r="E2392" s="73" t="s">
        <v>162</v>
      </c>
      <c r="F2392" t="s">
        <v>133</v>
      </c>
      <c r="G2392" t="s">
        <v>133</v>
      </c>
      <c r="H2392" t="s">
        <v>140</v>
      </c>
      <c r="I2392" cm="1">
        <f t="array" ref="I2392">_xlfn.XLOOKUP(1,('Clean Data'!$A$1:$A$1893='Core data'!A2392)*('Clean Data'!$D$1:$D$1893='Core data'!D2392),'Clean Data'!$E$1:$E$1893,,0)</f>
        <v>0</v>
      </c>
    </row>
    <row r="2393" spans="1:9" hidden="1">
      <c r="A2393">
        <v>12</v>
      </c>
      <c r="B2393" t="s">
        <v>176</v>
      </c>
      <c r="C2393" t="s">
        <v>133</v>
      </c>
      <c r="D2393" t="s">
        <v>140</v>
      </c>
      <c r="E2393" s="69" t="s">
        <v>163</v>
      </c>
      <c r="F2393" s="71" t="s">
        <v>133</v>
      </c>
      <c r="G2393" t="s">
        <v>394</v>
      </c>
      <c r="H2393" t="s">
        <v>402</v>
      </c>
      <c r="I2393" cm="1">
        <f t="array" ref="I2393">_xlfn.XLOOKUP(1,('Clean Data'!$A$1:$A$1893='Core data'!A2393)*('Clean Data'!$D$1:$D$1893='Core data'!D2393),'Clean Data'!$E$1:$E$1893,,0)</f>
        <v>0</v>
      </c>
    </row>
    <row r="2394" spans="1:9" hidden="1">
      <c r="A2394">
        <v>12</v>
      </c>
      <c r="B2394" t="s">
        <v>176</v>
      </c>
      <c r="C2394" t="s">
        <v>133</v>
      </c>
      <c r="D2394" t="s">
        <v>140</v>
      </c>
      <c r="E2394" s="68" t="s">
        <v>164</v>
      </c>
      <c r="F2394" s="70" t="s">
        <v>133</v>
      </c>
      <c r="G2394" t="s">
        <v>395</v>
      </c>
      <c r="H2394" t="s">
        <v>403</v>
      </c>
      <c r="I2394" cm="1">
        <f t="array" ref="I2394">_xlfn.XLOOKUP(1,('Clean Data'!$A$1:$A$1893='Core data'!A2394)*('Clean Data'!$D$1:$D$1893='Core data'!D2394),'Clean Data'!$E$1:$E$1893,,0)</f>
        <v>0</v>
      </c>
    </row>
    <row r="2395" spans="1:9" hidden="1">
      <c r="A2395">
        <v>12</v>
      </c>
      <c r="B2395" t="s">
        <v>176</v>
      </c>
      <c r="C2395" t="s">
        <v>133</v>
      </c>
      <c r="D2395" t="s">
        <v>140</v>
      </c>
      <c r="E2395" s="73" t="s">
        <v>162</v>
      </c>
      <c r="F2395" t="s">
        <v>133</v>
      </c>
      <c r="G2395" t="s">
        <v>133</v>
      </c>
      <c r="H2395" t="s">
        <v>140</v>
      </c>
      <c r="I2395" cm="1">
        <f t="array" ref="I2395">_xlfn.XLOOKUP(1,('Clean Data'!$A$1:$A$1893='Core data'!A2395)*('Clean Data'!$D$1:$D$1893='Core data'!D2395),'Clean Data'!$E$1:$E$1893,,0)</f>
        <v>0</v>
      </c>
    </row>
    <row r="2396" spans="1:9" hidden="1">
      <c r="A2396">
        <v>13</v>
      </c>
      <c r="B2396" t="s">
        <v>177</v>
      </c>
      <c r="C2396" t="s">
        <v>133</v>
      </c>
      <c r="D2396" t="s">
        <v>140</v>
      </c>
      <c r="E2396" s="69" t="s">
        <v>163</v>
      </c>
      <c r="F2396" s="71" t="s">
        <v>133</v>
      </c>
      <c r="G2396" t="s">
        <v>394</v>
      </c>
      <c r="H2396" t="s">
        <v>402</v>
      </c>
      <c r="I2396" cm="1">
        <f t="array" ref="I2396">_xlfn.XLOOKUP(1,('Clean Data'!$A$1:$A$1893='Core data'!A2396)*('Clean Data'!$D$1:$D$1893='Core data'!D2396),'Clean Data'!$E$1:$E$1893,,0)</f>
        <v>0</v>
      </c>
    </row>
    <row r="2397" spans="1:9" hidden="1">
      <c r="A2397">
        <v>13</v>
      </c>
      <c r="B2397" t="s">
        <v>177</v>
      </c>
      <c r="C2397" t="s">
        <v>133</v>
      </c>
      <c r="D2397" t="s">
        <v>140</v>
      </c>
      <c r="E2397" s="68" t="s">
        <v>164</v>
      </c>
      <c r="F2397" s="70" t="s">
        <v>133</v>
      </c>
      <c r="G2397" t="s">
        <v>395</v>
      </c>
      <c r="H2397" t="s">
        <v>403</v>
      </c>
      <c r="I2397" cm="1">
        <f t="array" ref="I2397">_xlfn.XLOOKUP(1,('Clean Data'!$A$1:$A$1893='Core data'!A2397)*('Clean Data'!$D$1:$D$1893='Core data'!D2397),'Clean Data'!$E$1:$E$1893,,0)</f>
        <v>0</v>
      </c>
    </row>
    <row r="2398" spans="1:9" hidden="1">
      <c r="A2398">
        <v>13</v>
      </c>
      <c r="B2398" t="s">
        <v>177</v>
      </c>
      <c r="C2398" t="s">
        <v>133</v>
      </c>
      <c r="D2398" t="s">
        <v>140</v>
      </c>
      <c r="E2398" s="73" t="s">
        <v>162</v>
      </c>
      <c r="F2398" t="s">
        <v>133</v>
      </c>
      <c r="G2398" t="s">
        <v>133</v>
      </c>
      <c r="H2398" t="s">
        <v>140</v>
      </c>
      <c r="I2398" cm="1">
        <f t="array" ref="I2398">_xlfn.XLOOKUP(1,('Clean Data'!$A$1:$A$1893='Core data'!A2398)*('Clean Data'!$D$1:$D$1893='Core data'!D2398),'Clean Data'!$E$1:$E$1893,,0)</f>
        <v>0</v>
      </c>
    </row>
    <row r="2399" spans="1:9" hidden="1">
      <c r="A2399">
        <v>14</v>
      </c>
      <c r="B2399" t="s">
        <v>178</v>
      </c>
      <c r="C2399" t="s">
        <v>133</v>
      </c>
      <c r="D2399" t="s">
        <v>140</v>
      </c>
      <c r="E2399" s="69" t="s">
        <v>163</v>
      </c>
      <c r="F2399" s="71" t="s">
        <v>133</v>
      </c>
      <c r="G2399" t="s">
        <v>394</v>
      </c>
      <c r="H2399" t="s">
        <v>402</v>
      </c>
      <c r="I2399" cm="1">
        <f t="array" ref="I2399">_xlfn.XLOOKUP(1,('Clean Data'!$A$1:$A$1893='Core data'!A2399)*('Clean Data'!$D$1:$D$1893='Core data'!D2399),'Clean Data'!$E$1:$E$1893,,0)</f>
        <v>0</v>
      </c>
    </row>
    <row r="2400" spans="1:9" hidden="1">
      <c r="A2400">
        <v>14</v>
      </c>
      <c r="B2400" t="s">
        <v>178</v>
      </c>
      <c r="C2400" t="s">
        <v>133</v>
      </c>
      <c r="D2400" t="s">
        <v>140</v>
      </c>
      <c r="E2400" s="68" t="s">
        <v>164</v>
      </c>
      <c r="F2400" s="70" t="s">
        <v>133</v>
      </c>
      <c r="G2400" t="s">
        <v>395</v>
      </c>
      <c r="H2400" t="s">
        <v>403</v>
      </c>
      <c r="I2400" cm="1">
        <f t="array" ref="I2400">_xlfn.XLOOKUP(1,('Clean Data'!$A$1:$A$1893='Core data'!A2400)*('Clean Data'!$D$1:$D$1893='Core data'!D2400),'Clean Data'!$E$1:$E$1893,,0)</f>
        <v>0</v>
      </c>
    </row>
    <row r="2401" spans="1:9" hidden="1">
      <c r="A2401">
        <v>14</v>
      </c>
      <c r="B2401" t="s">
        <v>178</v>
      </c>
      <c r="C2401" t="s">
        <v>133</v>
      </c>
      <c r="D2401" t="s">
        <v>140</v>
      </c>
      <c r="E2401" s="73" t="s">
        <v>162</v>
      </c>
      <c r="F2401" t="s">
        <v>133</v>
      </c>
      <c r="G2401" t="s">
        <v>133</v>
      </c>
      <c r="H2401" t="s">
        <v>140</v>
      </c>
      <c r="I2401" cm="1">
        <f t="array" ref="I2401">_xlfn.XLOOKUP(1,('Clean Data'!$A$1:$A$1893='Core data'!A2401)*('Clean Data'!$D$1:$D$1893='Core data'!D2401),'Clean Data'!$E$1:$E$1893,,0)</f>
        <v>0</v>
      </c>
    </row>
    <row r="2402" spans="1:9" hidden="1">
      <c r="A2402">
        <v>15</v>
      </c>
      <c r="B2402" t="s">
        <v>179</v>
      </c>
      <c r="C2402" t="s">
        <v>133</v>
      </c>
      <c r="D2402" t="s">
        <v>140</v>
      </c>
      <c r="E2402" s="69" t="s">
        <v>163</v>
      </c>
      <c r="F2402" s="71" t="s">
        <v>133</v>
      </c>
      <c r="G2402" t="s">
        <v>394</v>
      </c>
      <c r="H2402" t="s">
        <v>402</v>
      </c>
      <c r="I2402" cm="1">
        <f t="array" ref="I2402">_xlfn.XLOOKUP(1,('Clean Data'!$A$1:$A$1893='Core data'!A2402)*('Clean Data'!$D$1:$D$1893='Core data'!D2402),'Clean Data'!$E$1:$E$1893,,0)</f>
        <v>0</v>
      </c>
    </row>
    <row r="2403" spans="1:9" hidden="1">
      <c r="A2403">
        <v>15</v>
      </c>
      <c r="B2403" t="s">
        <v>179</v>
      </c>
      <c r="C2403" t="s">
        <v>133</v>
      </c>
      <c r="D2403" t="s">
        <v>140</v>
      </c>
      <c r="E2403" s="68" t="s">
        <v>164</v>
      </c>
      <c r="F2403" s="70" t="s">
        <v>133</v>
      </c>
      <c r="G2403" t="s">
        <v>395</v>
      </c>
      <c r="H2403" t="s">
        <v>403</v>
      </c>
      <c r="I2403" cm="1">
        <f t="array" ref="I2403">_xlfn.XLOOKUP(1,('Clean Data'!$A$1:$A$1893='Core data'!A2403)*('Clean Data'!$D$1:$D$1893='Core data'!D2403),'Clean Data'!$E$1:$E$1893,,0)</f>
        <v>0</v>
      </c>
    </row>
    <row r="2404" spans="1:9" hidden="1">
      <c r="A2404">
        <v>15</v>
      </c>
      <c r="B2404" t="s">
        <v>179</v>
      </c>
      <c r="C2404" t="s">
        <v>133</v>
      </c>
      <c r="D2404" t="s">
        <v>140</v>
      </c>
      <c r="E2404" s="73" t="s">
        <v>162</v>
      </c>
      <c r="F2404" t="s">
        <v>133</v>
      </c>
      <c r="G2404" t="s">
        <v>133</v>
      </c>
      <c r="H2404" t="s">
        <v>140</v>
      </c>
      <c r="I2404" cm="1">
        <f t="array" ref="I2404">_xlfn.XLOOKUP(1,('Clean Data'!$A$1:$A$1893='Core data'!A2404)*('Clean Data'!$D$1:$D$1893='Core data'!D2404),'Clean Data'!$E$1:$E$1893,,0)</f>
        <v>0</v>
      </c>
    </row>
    <row r="2405" spans="1:9" hidden="1">
      <c r="A2405">
        <v>16</v>
      </c>
      <c r="B2405" t="s">
        <v>180</v>
      </c>
      <c r="C2405" t="s">
        <v>133</v>
      </c>
      <c r="D2405" t="s">
        <v>140</v>
      </c>
      <c r="E2405" s="69" t="s">
        <v>163</v>
      </c>
      <c r="F2405" s="71" t="s">
        <v>133</v>
      </c>
      <c r="G2405" t="s">
        <v>394</v>
      </c>
      <c r="H2405" t="s">
        <v>402</v>
      </c>
      <c r="I2405" cm="1">
        <f t="array" ref="I2405">_xlfn.XLOOKUP(1,('Clean Data'!$A$1:$A$1893='Core data'!A2405)*('Clean Data'!$D$1:$D$1893='Core data'!D2405),'Clean Data'!$E$1:$E$1893,,0)</f>
        <v>0</v>
      </c>
    </row>
    <row r="2406" spans="1:9" hidden="1">
      <c r="A2406">
        <v>16</v>
      </c>
      <c r="B2406" t="s">
        <v>180</v>
      </c>
      <c r="C2406" t="s">
        <v>133</v>
      </c>
      <c r="D2406" t="s">
        <v>140</v>
      </c>
      <c r="E2406" s="68" t="s">
        <v>164</v>
      </c>
      <c r="F2406" s="70" t="s">
        <v>133</v>
      </c>
      <c r="G2406" t="s">
        <v>395</v>
      </c>
      <c r="H2406" t="s">
        <v>403</v>
      </c>
      <c r="I2406" cm="1">
        <f t="array" ref="I2406">_xlfn.XLOOKUP(1,('Clean Data'!$A$1:$A$1893='Core data'!A2406)*('Clean Data'!$D$1:$D$1893='Core data'!D2406),'Clean Data'!$E$1:$E$1893,,0)</f>
        <v>0</v>
      </c>
    </row>
    <row r="2407" spans="1:9" hidden="1">
      <c r="A2407">
        <v>16</v>
      </c>
      <c r="B2407" t="s">
        <v>180</v>
      </c>
      <c r="C2407" t="s">
        <v>133</v>
      </c>
      <c r="D2407" t="s">
        <v>140</v>
      </c>
      <c r="E2407" s="73" t="s">
        <v>162</v>
      </c>
      <c r="F2407" t="s">
        <v>133</v>
      </c>
      <c r="G2407" t="s">
        <v>133</v>
      </c>
      <c r="H2407" t="s">
        <v>140</v>
      </c>
      <c r="I2407" cm="1">
        <f t="array" ref="I2407">_xlfn.XLOOKUP(1,('Clean Data'!$A$1:$A$1893='Core data'!A2407)*('Clean Data'!$D$1:$D$1893='Core data'!D2407),'Clean Data'!$E$1:$E$1893,,0)</f>
        <v>0</v>
      </c>
    </row>
    <row r="2408" spans="1:9" hidden="1">
      <c r="A2408">
        <v>1</v>
      </c>
      <c r="B2408" t="s">
        <v>166</v>
      </c>
      <c r="C2408" t="s">
        <v>142</v>
      </c>
      <c r="D2408" t="s">
        <v>141</v>
      </c>
      <c r="E2408" s="69" t="s">
        <v>163</v>
      </c>
      <c r="F2408" s="71" t="s">
        <v>142</v>
      </c>
      <c r="G2408" t="s">
        <v>406</v>
      </c>
      <c r="H2408" t="s">
        <v>404</v>
      </c>
      <c r="I2408" cm="1">
        <f t="array" ref="I2408">_xlfn.XLOOKUP(1,('Clean Data'!$A$1:$A$1893='Core data'!A2408)*('Clean Data'!$D$1:$D$1893='Core data'!D2408),'Clean Data'!$E$1:$E$1893,,0)</f>
        <v>1</v>
      </c>
    </row>
    <row r="2409" spans="1:9" hidden="1">
      <c r="A2409">
        <v>1</v>
      </c>
      <c r="B2409" t="s">
        <v>166</v>
      </c>
      <c r="C2409" t="s">
        <v>142</v>
      </c>
      <c r="D2409" t="s">
        <v>141</v>
      </c>
      <c r="E2409" s="68" t="s">
        <v>164</v>
      </c>
      <c r="F2409" s="70" t="s">
        <v>142</v>
      </c>
      <c r="G2409" t="s">
        <v>407</v>
      </c>
      <c r="H2409" t="s">
        <v>405</v>
      </c>
      <c r="I2409" cm="1">
        <f t="array" ref="I2409">_xlfn.XLOOKUP(1,('Clean Data'!$A$1:$A$1893='Core data'!A2409)*('Clean Data'!$D$1:$D$1893='Core data'!D2409),'Clean Data'!$E$1:$E$1893,,0)</f>
        <v>1</v>
      </c>
    </row>
    <row r="2410" spans="1:9" hidden="1">
      <c r="A2410">
        <v>1</v>
      </c>
      <c r="B2410" t="s">
        <v>166</v>
      </c>
      <c r="C2410" t="s">
        <v>142</v>
      </c>
      <c r="D2410" t="s">
        <v>141</v>
      </c>
      <c r="E2410" s="73" t="s">
        <v>162</v>
      </c>
      <c r="F2410" t="s">
        <v>142</v>
      </c>
      <c r="G2410" t="s">
        <v>142</v>
      </c>
      <c r="H2410" t="s">
        <v>141</v>
      </c>
      <c r="I2410" cm="1">
        <f t="array" ref="I2410">_xlfn.XLOOKUP(1,('Clean Data'!$A$1:$A$1893='Core data'!A2410)*('Clean Data'!$D$1:$D$1893='Core data'!D2410),'Clean Data'!$E$1:$E$1893,,0)</f>
        <v>1</v>
      </c>
    </row>
    <row r="2411" spans="1:9" hidden="1">
      <c r="A2411">
        <v>2</v>
      </c>
      <c r="B2411" t="s">
        <v>167</v>
      </c>
      <c r="C2411" t="s">
        <v>142</v>
      </c>
      <c r="D2411" t="s">
        <v>141</v>
      </c>
      <c r="E2411" s="69" t="s">
        <v>163</v>
      </c>
      <c r="F2411" s="71" t="s">
        <v>142</v>
      </c>
      <c r="G2411" t="s">
        <v>406</v>
      </c>
      <c r="H2411" t="s">
        <v>404</v>
      </c>
      <c r="I2411" cm="1">
        <f t="array" ref="I2411">_xlfn.XLOOKUP(1,('Clean Data'!$A$1:$A$1893='Core data'!A2411)*('Clean Data'!$D$1:$D$1893='Core data'!D2411),'Clean Data'!$E$1:$E$1893,,0)</f>
        <v>1</v>
      </c>
    </row>
    <row r="2412" spans="1:9" hidden="1">
      <c r="A2412">
        <v>2</v>
      </c>
      <c r="B2412" t="s">
        <v>167</v>
      </c>
      <c r="C2412" t="s">
        <v>142</v>
      </c>
      <c r="D2412" t="s">
        <v>141</v>
      </c>
      <c r="E2412" s="68" t="s">
        <v>164</v>
      </c>
      <c r="F2412" s="70" t="s">
        <v>142</v>
      </c>
      <c r="G2412" t="s">
        <v>407</v>
      </c>
      <c r="H2412" t="s">
        <v>405</v>
      </c>
      <c r="I2412" cm="1">
        <f t="array" ref="I2412">_xlfn.XLOOKUP(1,('Clean Data'!$A$1:$A$1893='Core data'!A2412)*('Clean Data'!$D$1:$D$1893='Core data'!D2412),'Clean Data'!$E$1:$E$1893,,0)</f>
        <v>1</v>
      </c>
    </row>
    <row r="2413" spans="1:9" hidden="1">
      <c r="A2413">
        <v>2</v>
      </c>
      <c r="B2413" t="s">
        <v>167</v>
      </c>
      <c r="C2413" t="s">
        <v>142</v>
      </c>
      <c r="D2413" t="s">
        <v>141</v>
      </c>
      <c r="E2413" s="73" t="s">
        <v>162</v>
      </c>
      <c r="F2413" t="s">
        <v>142</v>
      </c>
      <c r="G2413" t="s">
        <v>142</v>
      </c>
      <c r="H2413" t="s">
        <v>141</v>
      </c>
      <c r="I2413" cm="1">
        <f t="array" ref="I2413">_xlfn.XLOOKUP(1,('Clean Data'!$A$1:$A$1893='Core data'!A2413)*('Clean Data'!$D$1:$D$1893='Core data'!D2413),'Clean Data'!$E$1:$E$1893,,0)</f>
        <v>1</v>
      </c>
    </row>
    <row r="2414" spans="1:9" hidden="1">
      <c r="A2414">
        <v>4</v>
      </c>
      <c r="B2414" t="s">
        <v>444</v>
      </c>
      <c r="C2414" t="s">
        <v>142</v>
      </c>
      <c r="D2414" t="s">
        <v>141</v>
      </c>
      <c r="E2414" s="69" t="s">
        <v>163</v>
      </c>
      <c r="F2414" s="71" t="s">
        <v>142</v>
      </c>
      <c r="G2414" t="s">
        <v>406</v>
      </c>
      <c r="H2414" t="s">
        <v>404</v>
      </c>
      <c r="I2414" cm="1">
        <f t="array" ref="I2414">_xlfn.XLOOKUP(1,('Clean Data'!$A$1:$A$1893='Core data'!A2414)*('Clean Data'!$D$1:$D$1893='Core data'!D2414),'Clean Data'!$E$1:$E$1893,,0)</f>
        <v>0</v>
      </c>
    </row>
    <row r="2415" spans="1:9" hidden="1">
      <c r="A2415">
        <v>4</v>
      </c>
      <c r="B2415" t="s">
        <v>444</v>
      </c>
      <c r="C2415" t="s">
        <v>142</v>
      </c>
      <c r="D2415" t="s">
        <v>141</v>
      </c>
      <c r="E2415" s="68" t="s">
        <v>164</v>
      </c>
      <c r="F2415" s="70" t="s">
        <v>142</v>
      </c>
      <c r="G2415" t="s">
        <v>407</v>
      </c>
      <c r="H2415" t="s">
        <v>405</v>
      </c>
      <c r="I2415" cm="1">
        <f t="array" ref="I2415">_xlfn.XLOOKUP(1,('Clean Data'!$A$1:$A$1893='Core data'!A2415)*('Clean Data'!$D$1:$D$1893='Core data'!D2415),'Clean Data'!$E$1:$E$1893,,0)</f>
        <v>0</v>
      </c>
    </row>
    <row r="2416" spans="1:9" hidden="1">
      <c r="A2416">
        <v>4</v>
      </c>
      <c r="B2416" t="s">
        <v>444</v>
      </c>
      <c r="C2416" t="s">
        <v>142</v>
      </c>
      <c r="D2416" t="s">
        <v>141</v>
      </c>
      <c r="E2416" s="73" t="s">
        <v>162</v>
      </c>
      <c r="F2416" t="s">
        <v>142</v>
      </c>
      <c r="G2416" t="s">
        <v>142</v>
      </c>
      <c r="H2416" t="s">
        <v>141</v>
      </c>
      <c r="I2416" cm="1">
        <f t="array" ref="I2416">_xlfn.XLOOKUP(1,('Clean Data'!$A$1:$A$1893='Core data'!A2416)*('Clean Data'!$D$1:$D$1893='Core data'!D2416),'Clean Data'!$E$1:$E$1893,,0)</f>
        <v>0</v>
      </c>
    </row>
    <row r="2417" spans="1:9" hidden="1">
      <c r="A2417">
        <v>5</v>
      </c>
      <c r="B2417" t="s">
        <v>169</v>
      </c>
      <c r="C2417" t="s">
        <v>142</v>
      </c>
      <c r="D2417" t="s">
        <v>141</v>
      </c>
      <c r="E2417" s="69" t="s">
        <v>163</v>
      </c>
      <c r="F2417" s="71" t="s">
        <v>142</v>
      </c>
      <c r="G2417" t="s">
        <v>406</v>
      </c>
      <c r="H2417" t="s">
        <v>404</v>
      </c>
      <c r="I2417" cm="1">
        <f t="array" ref="I2417">_xlfn.XLOOKUP(1,('Clean Data'!$A$1:$A$1893='Core data'!A2417)*('Clean Data'!$D$1:$D$1893='Core data'!D2417),'Clean Data'!$E$1:$E$1893,,0)</f>
        <v>1</v>
      </c>
    </row>
    <row r="2418" spans="1:9" hidden="1">
      <c r="A2418">
        <v>5</v>
      </c>
      <c r="B2418" t="s">
        <v>169</v>
      </c>
      <c r="C2418" t="s">
        <v>142</v>
      </c>
      <c r="D2418" t="s">
        <v>141</v>
      </c>
      <c r="E2418" s="68" t="s">
        <v>164</v>
      </c>
      <c r="F2418" s="70" t="s">
        <v>142</v>
      </c>
      <c r="G2418" t="s">
        <v>407</v>
      </c>
      <c r="H2418" t="s">
        <v>405</v>
      </c>
      <c r="I2418" cm="1">
        <f t="array" ref="I2418">_xlfn.XLOOKUP(1,('Clean Data'!$A$1:$A$1893='Core data'!A2418)*('Clean Data'!$D$1:$D$1893='Core data'!D2418),'Clean Data'!$E$1:$E$1893,,0)</f>
        <v>1</v>
      </c>
    </row>
    <row r="2419" spans="1:9" hidden="1">
      <c r="A2419">
        <v>5</v>
      </c>
      <c r="B2419" t="s">
        <v>169</v>
      </c>
      <c r="C2419" t="s">
        <v>142</v>
      </c>
      <c r="D2419" t="s">
        <v>141</v>
      </c>
      <c r="E2419" s="73" t="s">
        <v>162</v>
      </c>
      <c r="F2419" t="s">
        <v>142</v>
      </c>
      <c r="G2419" t="s">
        <v>142</v>
      </c>
      <c r="H2419" t="s">
        <v>141</v>
      </c>
      <c r="I2419" cm="1">
        <f t="array" ref="I2419">_xlfn.XLOOKUP(1,('Clean Data'!$A$1:$A$1893='Core data'!A2419)*('Clean Data'!$D$1:$D$1893='Core data'!D2419),'Clean Data'!$E$1:$E$1893,,0)</f>
        <v>1</v>
      </c>
    </row>
    <row r="2420" spans="1:9" hidden="1">
      <c r="A2420">
        <v>6</v>
      </c>
      <c r="B2420" t="s">
        <v>170</v>
      </c>
      <c r="C2420" t="s">
        <v>142</v>
      </c>
      <c r="D2420" t="s">
        <v>141</v>
      </c>
      <c r="E2420" s="69" t="s">
        <v>163</v>
      </c>
      <c r="F2420" s="71" t="s">
        <v>142</v>
      </c>
      <c r="G2420" t="s">
        <v>406</v>
      </c>
      <c r="H2420" t="s">
        <v>404</v>
      </c>
      <c r="I2420" cm="1">
        <f t="array" ref="I2420">_xlfn.XLOOKUP(1,('Clean Data'!$A$1:$A$1893='Core data'!A2420)*('Clean Data'!$D$1:$D$1893='Core data'!D2420),'Clean Data'!$E$1:$E$1893,,0)</f>
        <v>1</v>
      </c>
    </row>
    <row r="2421" spans="1:9" hidden="1">
      <c r="A2421">
        <v>6</v>
      </c>
      <c r="B2421" t="s">
        <v>170</v>
      </c>
      <c r="C2421" t="s">
        <v>142</v>
      </c>
      <c r="D2421" t="s">
        <v>141</v>
      </c>
      <c r="E2421" s="68" t="s">
        <v>164</v>
      </c>
      <c r="F2421" s="70" t="s">
        <v>142</v>
      </c>
      <c r="G2421" t="s">
        <v>407</v>
      </c>
      <c r="H2421" t="s">
        <v>405</v>
      </c>
      <c r="I2421" cm="1">
        <f t="array" ref="I2421">_xlfn.XLOOKUP(1,('Clean Data'!$A$1:$A$1893='Core data'!A2421)*('Clean Data'!$D$1:$D$1893='Core data'!D2421),'Clean Data'!$E$1:$E$1893,,0)</f>
        <v>1</v>
      </c>
    </row>
    <row r="2422" spans="1:9" hidden="1">
      <c r="A2422">
        <v>6</v>
      </c>
      <c r="B2422" t="s">
        <v>170</v>
      </c>
      <c r="C2422" t="s">
        <v>142</v>
      </c>
      <c r="D2422" t="s">
        <v>141</v>
      </c>
      <c r="E2422" s="73" t="s">
        <v>162</v>
      </c>
      <c r="F2422" t="s">
        <v>142</v>
      </c>
      <c r="G2422" t="s">
        <v>142</v>
      </c>
      <c r="H2422" t="s">
        <v>141</v>
      </c>
      <c r="I2422" cm="1">
        <f t="array" ref="I2422">_xlfn.XLOOKUP(1,('Clean Data'!$A$1:$A$1893='Core data'!A2422)*('Clean Data'!$D$1:$D$1893='Core data'!D2422),'Clean Data'!$E$1:$E$1893,,0)</f>
        <v>1</v>
      </c>
    </row>
    <row r="2423" spans="1:9" hidden="1">
      <c r="A2423">
        <v>7</v>
      </c>
      <c r="B2423" t="s">
        <v>171</v>
      </c>
      <c r="C2423" t="s">
        <v>142</v>
      </c>
      <c r="D2423" t="s">
        <v>141</v>
      </c>
      <c r="E2423" s="69" t="s">
        <v>163</v>
      </c>
      <c r="F2423" s="71" t="s">
        <v>142</v>
      </c>
      <c r="G2423" t="s">
        <v>406</v>
      </c>
      <c r="H2423" t="s">
        <v>404</v>
      </c>
      <c r="I2423" cm="1">
        <f t="array" ref="I2423">_xlfn.XLOOKUP(1,('Clean Data'!$A$1:$A$1893='Core data'!A2423)*('Clean Data'!$D$1:$D$1893='Core data'!D2423),'Clean Data'!$E$1:$E$1893,,0)</f>
        <v>1</v>
      </c>
    </row>
    <row r="2424" spans="1:9" hidden="1">
      <c r="A2424">
        <v>7</v>
      </c>
      <c r="B2424" t="s">
        <v>171</v>
      </c>
      <c r="C2424" t="s">
        <v>142</v>
      </c>
      <c r="D2424" t="s">
        <v>141</v>
      </c>
      <c r="E2424" s="68" t="s">
        <v>164</v>
      </c>
      <c r="F2424" s="70" t="s">
        <v>142</v>
      </c>
      <c r="G2424" t="s">
        <v>407</v>
      </c>
      <c r="H2424" t="s">
        <v>405</v>
      </c>
      <c r="I2424" cm="1">
        <f t="array" ref="I2424">_xlfn.XLOOKUP(1,('Clean Data'!$A$1:$A$1893='Core data'!A2424)*('Clean Data'!$D$1:$D$1893='Core data'!D2424),'Clean Data'!$E$1:$E$1893,,0)</f>
        <v>1</v>
      </c>
    </row>
    <row r="2425" spans="1:9" hidden="1">
      <c r="A2425">
        <v>7</v>
      </c>
      <c r="B2425" t="s">
        <v>171</v>
      </c>
      <c r="C2425" t="s">
        <v>142</v>
      </c>
      <c r="D2425" t="s">
        <v>141</v>
      </c>
      <c r="E2425" s="73" t="s">
        <v>162</v>
      </c>
      <c r="F2425" t="s">
        <v>142</v>
      </c>
      <c r="G2425" t="s">
        <v>142</v>
      </c>
      <c r="H2425" t="s">
        <v>141</v>
      </c>
      <c r="I2425" cm="1">
        <f t="array" ref="I2425">_xlfn.XLOOKUP(1,('Clean Data'!$A$1:$A$1893='Core data'!A2425)*('Clean Data'!$D$1:$D$1893='Core data'!D2425),'Clean Data'!$E$1:$E$1893,,0)</f>
        <v>1</v>
      </c>
    </row>
    <row r="2426" spans="1:9" hidden="1">
      <c r="A2426">
        <v>8</v>
      </c>
      <c r="B2426" t="s">
        <v>172</v>
      </c>
      <c r="C2426" t="s">
        <v>142</v>
      </c>
      <c r="D2426" t="s">
        <v>141</v>
      </c>
      <c r="E2426" s="69" t="s">
        <v>163</v>
      </c>
      <c r="F2426" s="71" t="s">
        <v>142</v>
      </c>
      <c r="G2426" t="s">
        <v>406</v>
      </c>
      <c r="H2426" t="s">
        <v>404</v>
      </c>
      <c r="I2426" cm="1">
        <f t="array" ref="I2426">_xlfn.XLOOKUP(1,('Clean Data'!$A$1:$A$1893='Core data'!A2426)*('Clean Data'!$D$1:$D$1893='Core data'!D2426),'Clean Data'!$E$1:$E$1893,,0)</f>
        <v>1</v>
      </c>
    </row>
    <row r="2427" spans="1:9" hidden="1">
      <c r="A2427">
        <v>8</v>
      </c>
      <c r="B2427" t="s">
        <v>172</v>
      </c>
      <c r="C2427" t="s">
        <v>142</v>
      </c>
      <c r="D2427" t="s">
        <v>141</v>
      </c>
      <c r="E2427" s="68" t="s">
        <v>164</v>
      </c>
      <c r="F2427" s="70" t="s">
        <v>142</v>
      </c>
      <c r="G2427" t="s">
        <v>407</v>
      </c>
      <c r="H2427" t="s">
        <v>405</v>
      </c>
      <c r="I2427" cm="1">
        <f t="array" ref="I2427">_xlfn.XLOOKUP(1,('Clean Data'!$A$1:$A$1893='Core data'!A2427)*('Clean Data'!$D$1:$D$1893='Core data'!D2427),'Clean Data'!$E$1:$E$1893,,0)</f>
        <v>1</v>
      </c>
    </row>
    <row r="2428" spans="1:9" hidden="1">
      <c r="A2428">
        <v>8</v>
      </c>
      <c r="B2428" t="s">
        <v>172</v>
      </c>
      <c r="C2428" t="s">
        <v>142</v>
      </c>
      <c r="D2428" t="s">
        <v>141</v>
      </c>
      <c r="E2428" s="73" t="s">
        <v>162</v>
      </c>
      <c r="F2428" t="s">
        <v>142</v>
      </c>
      <c r="G2428" t="s">
        <v>142</v>
      </c>
      <c r="H2428" t="s">
        <v>141</v>
      </c>
      <c r="I2428" cm="1">
        <f t="array" ref="I2428">_xlfn.XLOOKUP(1,('Clean Data'!$A$1:$A$1893='Core data'!A2428)*('Clean Data'!$D$1:$D$1893='Core data'!D2428),'Clean Data'!$E$1:$E$1893,,0)</f>
        <v>1</v>
      </c>
    </row>
    <row r="2429" spans="1:9" hidden="1">
      <c r="A2429">
        <v>9</v>
      </c>
      <c r="B2429" t="s">
        <v>173</v>
      </c>
      <c r="C2429" t="s">
        <v>142</v>
      </c>
      <c r="D2429" t="s">
        <v>141</v>
      </c>
      <c r="E2429" s="69" t="s">
        <v>163</v>
      </c>
      <c r="F2429" s="71" t="s">
        <v>142</v>
      </c>
      <c r="G2429" t="s">
        <v>406</v>
      </c>
      <c r="H2429" t="s">
        <v>404</v>
      </c>
      <c r="I2429" cm="1">
        <f t="array" ref="I2429">_xlfn.XLOOKUP(1,('Clean Data'!$A$1:$A$1893='Core data'!A2429)*('Clean Data'!$D$1:$D$1893='Core data'!D2429),'Clean Data'!$E$1:$E$1893,,0)</f>
        <v>1</v>
      </c>
    </row>
    <row r="2430" spans="1:9" hidden="1">
      <c r="A2430">
        <v>9</v>
      </c>
      <c r="B2430" t="s">
        <v>173</v>
      </c>
      <c r="C2430" t="s">
        <v>142</v>
      </c>
      <c r="D2430" t="s">
        <v>141</v>
      </c>
      <c r="E2430" s="68" t="s">
        <v>164</v>
      </c>
      <c r="F2430" s="70" t="s">
        <v>142</v>
      </c>
      <c r="G2430" t="s">
        <v>407</v>
      </c>
      <c r="H2430" t="s">
        <v>405</v>
      </c>
      <c r="I2430" cm="1">
        <f t="array" ref="I2430">_xlfn.XLOOKUP(1,('Clean Data'!$A$1:$A$1893='Core data'!A2430)*('Clean Data'!$D$1:$D$1893='Core data'!D2430),'Clean Data'!$E$1:$E$1893,,0)</f>
        <v>1</v>
      </c>
    </row>
    <row r="2431" spans="1:9" hidden="1">
      <c r="A2431">
        <v>9</v>
      </c>
      <c r="B2431" t="s">
        <v>173</v>
      </c>
      <c r="C2431" t="s">
        <v>142</v>
      </c>
      <c r="D2431" t="s">
        <v>141</v>
      </c>
      <c r="E2431" s="73" t="s">
        <v>162</v>
      </c>
      <c r="F2431" t="s">
        <v>142</v>
      </c>
      <c r="G2431" t="s">
        <v>142</v>
      </c>
      <c r="H2431" t="s">
        <v>141</v>
      </c>
      <c r="I2431" cm="1">
        <f t="array" ref="I2431">_xlfn.XLOOKUP(1,('Clean Data'!$A$1:$A$1893='Core data'!A2431)*('Clean Data'!$D$1:$D$1893='Core data'!D2431),'Clean Data'!$E$1:$E$1893,,0)</f>
        <v>1</v>
      </c>
    </row>
    <row r="2432" spans="1:9" hidden="1">
      <c r="A2432">
        <v>10</v>
      </c>
      <c r="B2432" t="s">
        <v>174</v>
      </c>
      <c r="C2432" t="s">
        <v>142</v>
      </c>
      <c r="D2432" t="s">
        <v>141</v>
      </c>
      <c r="E2432" s="69" t="s">
        <v>163</v>
      </c>
      <c r="F2432" s="71" t="s">
        <v>142</v>
      </c>
      <c r="G2432" t="s">
        <v>406</v>
      </c>
      <c r="H2432" t="s">
        <v>404</v>
      </c>
      <c r="I2432" cm="1">
        <f t="array" ref="I2432">_xlfn.XLOOKUP(1,('Clean Data'!$A$1:$A$1893='Core data'!A2432)*('Clean Data'!$D$1:$D$1893='Core data'!D2432),'Clean Data'!$E$1:$E$1893,,0)</f>
        <v>1</v>
      </c>
    </row>
    <row r="2433" spans="1:9" hidden="1">
      <c r="A2433">
        <v>10</v>
      </c>
      <c r="B2433" t="s">
        <v>174</v>
      </c>
      <c r="C2433" t="s">
        <v>142</v>
      </c>
      <c r="D2433" t="s">
        <v>141</v>
      </c>
      <c r="E2433" s="68" t="s">
        <v>164</v>
      </c>
      <c r="F2433" s="70" t="s">
        <v>142</v>
      </c>
      <c r="G2433" t="s">
        <v>407</v>
      </c>
      <c r="H2433" t="s">
        <v>405</v>
      </c>
      <c r="I2433" cm="1">
        <f t="array" ref="I2433">_xlfn.XLOOKUP(1,('Clean Data'!$A$1:$A$1893='Core data'!A2433)*('Clean Data'!$D$1:$D$1893='Core data'!D2433),'Clean Data'!$E$1:$E$1893,,0)</f>
        <v>1</v>
      </c>
    </row>
    <row r="2434" spans="1:9" hidden="1">
      <c r="A2434">
        <v>10</v>
      </c>
      <c r="B2434" t="s">
        <v>174</v>
      </c>
      <c r="C2434" t="s">
        <v>142</v>
      </c>
      <c r="D2434" t="s">
        <v>141</v>
      </c>
      <c r="E2434" s="73" t="s">
        <v>162</v>
      </c>
      <c r="F2434" t="s">
        <v>142</v>
      </c>
      <c r="G2434" t="s">
        <v>142</v>
      </c>
      <c r="H2434" t="s">
        <v>141</v>
      </c>
      <c r="I2434" cm="1">
        <f t="array" ref="I2434">_xlfn.XLOOKUP(1,('Clean Data'!$A$1:$A$1893='Core data'!A2434)*('Clean Data'!$D$1:$D$1893='Core data'!D2434),'Clean Data'!$E$1:$E$1893,,0)</f>
        <v>1</v>
      </c>
    </row>
    <row r="2435" spans="1:9" hidden="1">
      <c r="A2435">
        <v>11</v>
      </c>
      <c r="B2435" t="s">
        <v>175</v>
      </c>
      <c r="C2435" t="s">
        <v>142</v>
      </c>
      <c r="D2435" t="s">
        <v>141</v>
      </c>
      <c r="E2435" s="69" t="s">
        <v>163</v>
      </c>
      <c r="F2435" s="71" t="s">
        <v>142</v>
      </c>
      <c r="G2435" t="s">
        <v>406</v>
      </c>
      <c r="H2435" t="s">
        <v>404</v>
      </c>
      <c r="I2435" cm="1">
        <f t="array" ref="I2435">_xlfn.XLOOKUP(1,('Clean Data'!$A$1:$A$1893='Core data'!A2435)*('Clean Data'!$D$1:$D$1893='Core data'!D2435),'Clean Data'!$E$1:$E$1893,,0)</f>
        <v>1</v>
      </c>
    </row>
    <row r="2436" spans="1:9" hidden="1">
      <c r="A2436">
        <v>11</v>
      </c>
      <c r="B2436" t="s">
        <v>175</v>
      </c>
      <c r="C2436" t="s">
        <v>142</v>
      </c>
      <c r="D2436" t="s">
        <v>141</v>
      </c>
      <c r="E2436" s="68" t="s">
        <v>164</v>
      </c>
      <c r="F2436" s="70" t="s">
        <v>142</v>
      </c>
      <c r="G2436" t="s">
        <v>407</v>
      </c>
      <c r="H2436" t="s">
        <v>405</v>
      </c>
      <c r="I2436" cm="1">
        <f t="array" ref="I2436">_xlfn.XLOOKUP(1,('Clean Data'!$A$1:$A$1893='Core data'!A2436)*('Clean Data'!$D$1:$D$1893='Core data'!D2436),'Clean Data'!$E$1:$E$1893,,0)</f>
        <v>1</v>
      </c>
    </row>
    <row r="2437" spans="1:9" hidden="1">
      <c r="A2437">
        <v>11</v>
      </c>
      <c r="B2437" t="s">
        <v>175</v>
      </c>
      <c r="C2437" t="s">
        <v>142</v>
      </c>
      <c r="D2437" t="s">
        <v>141</v>
      </c>
      <c r="E2437" s="73" t="s">
        <v>162</v>
      </c>
      <c r="F2437" t="s">
        <v>142</v>
      </c>
      <c r="G2437" t="s">
        <v>142</v>
      </c>
      <c r="H2437" t="s">
        <v>141</v>
      </c>
      <c r="I2437" cm="1">
        <f t="array" ref="I2437">_xlfn.XLOOKUP(1,('Clean Data'!$A$1:$A$1893='Core data'!A2437)*('Clean Data'!$D$1:$D$1893='Core data'!D2437),'Clean Data'!$E$1:$E$1893,,0)</f>
        <v>1</v>
      </c>
    </row>
    <row r="2438" spans="1:9" hidden="1">
      <c r="A2438">
        <v>12</v>
      </c>
      <c r="B2438" t="s">
        <v>176</v>
      </c>
      <c r="C2438" t="s">
        <v>142</v>
      </c>
      <c r="D2438" t="s">
        <v>141</v>
      </c>
      <c r="E2438" s="69" t="s">
        <v>163</v>
      </c>
      <c r="F2438" s="71" t="s">
        <v>142</v>
      </c>
      <c r="G2438" t="s">
        <v>406</v>
      </c>
      <c r="H2438" t="s">
        <v>404</v>
      </c>
      <c r="I2438" cm="1">
        <f t="array" ref="I2438">_xlfn.XLOOKUP(1,('Clean Data'!$A$1:$A$1893='Core data'!A2438)*('Clean Data'!$D$1:$D$1893='Core data'!D2438),'Clean Data'!$E$1:$E$1893,,0)</f>
        <v>1</v>
      </c>
    </row>
    <row r="2439" spans="1:9" hidden="1">
      <c r="A2439">
        <v>12</v>
      </c>
      <c r="B2439" t="s">
        <v>176</v>
      </c>
      <c r="C2439" t="s">
        <v>142</v>
      </c>
      <c r="D2439" t="s">
        <v>141</v>
      </c>
      <c r="E2439" s="68" t="s">
        <v>164</v>
      </c>
      <c r="F2439" s="70" t="s">
        <v>142</v>
      </c>
      <c r="G2439" t="s">
        <v>407</v>
      </c>
      <c r="H2439" t="s">
        <v>405</v>
      </c>
      <c r="I2439" cm="1">
        <f t="array" ref="I2439">_xlfn.XLOOKUP(1,('Clean Data'!$A$1:$A$1893='Core data'!A2439)*('Clean Data'!$D$1:$D$1893='Core data'!D2439),'Clean Data'!$E$1:$E$1893,,0)</f>
        <v>1</v>
      </c>
    </row>
    <row r="2440" spans="1:9" hidden="1">
      <c r="A2440">
        <v>12</v>
      </c>
      <c r="B2440" t="s">
        <v>176</v>
      </c>
      <c r="C2440" t="s">
        <v>142</v>
      </c>
      <c r="D2440" t="s">
        <v>141</v>
      </c>
      <c r="E2440" s="73" t="s">
        <v>162</v>
      </c>
      <c r="F2440" t="s">
        <v>142</v>
      </c>
      <c r="G2440" t="s">
        <v>142</v>
      </c>
      <c r="H2440" t="s">
        <v>141</v>
      </c>
      <c r="I2440" cm="1">
        <f t="array" ref="I2440">_xlfn.XLOOKUP(1,('Clean Data'!$A$1:$A$1893='Core data'!A2440)*('Clean Data'!$D$1:$D$1893='Core data'!D2440),'Clean Data'!$E$1:$E$1893,,0)</f>
        <v>1</v>
      </c>
    </row>
    <row r="2441" spans="1:9" hidden="1">
      <c r="A2441">
        <v>13</v>
      </c>
      <c r="B2441" t="s">
        <v>177</v>
      </c>
      <c r="C2441" t="s">
        <v>142</v>
      </c>
      <c r="D2441" t="s">
        <v>141</v>
      </c>
      <c r="E2441" s="69" t="s">
        <v>163</v>
      </c>
      <c r="F2441" s="71" t="s">
        <v>142</v>
      </c>
      <c r="G2441" t="s">
        <v>406</v>
      </c>
      <c r="H2441" t="s">
        <v>404</v>
      </c>
      <c r="I2441" cm="1">
        <f t="array" ref="I2441">_xlfn.XLOOKUP(1,('Clean Data'!$A$1:$A$1893='Core data'!A2441)*('Clean Data'!$D$1:$D$1893='Core data'!D2441),'Clean Data'!$E$1:$E$1893,,0)</f>
        <v>1</v>
      </c>
    </row>
    <row r="2442" spans="1:9" hidden="1">
      <c r="A2442">
        <v>13</v>
      </c>
      <c r="B2442" t="s">
        <v>177</v>
      </c>
      <c r="C2442" t="s">
        <v>142</v>
      </c>
      <c r="D2442" t="s">
        <v>141</v>
      </c>
      <c r="E2442" s="68" t="s">
        <v>164</v>
      </c>
      <c r="F2442" s="70" t="s">
        <v>142</v>
      </c>
      <c r="G2442" t="s">
        <v>407</v>
      </c>
      <c r="H2442" t="s">
        <v>405</v>
      </c>
      <c r="I2442" cm="1">
        <f t="array" ref="I2442">_xlfn.XLOOKUP(1,('Clean Data'!$A$1:$A$1893='Core data'!A2442)*('Clean Data'!$D$1:$D$1893='Core data'!D2442),'Clean Data'!$E$1:$E$1893,,0)</f>
        <v>1</v>
      </c>
    </row>
    <row r="2443" spans="1:9" hidden="1">
      <c r="A2443">
        <v>13</v>
      </c>
      <c r="B2443" t="s">
        <v>177</v>
      </c>
      <c r="C2443" t="s">
        <v>142</v>
      </c>
      <c r="D2443" t="s">
        <v>141</v>
      </c>
      <c r="E2443" s="73" t="s">
        <v>162</v>
      </c>
      <c r="F2443" t="s">
        <v>142</v>
      </c>
      <c r="G2443" t="s">
        <v>142</v>
      </c>
      <c r="H2443" t="s">
        <v>141</v>
      </c>
      <c r="I2443" cm="1">
        <f t="array" ref="I2443">_xlfn.XLOOKUP(1,('Clean Data'!$A$1:$A$1893='Core data'!A2443)*('Clean Data'!$D$1:$D$1893='Core data'!D2443),'Clean Data'!$E$1:$E$1893,,0)</f>
        <v>1</v>
      </c>
    </row>
    <row r="2444" spans="1:9" hidden="1">
      <c r="A2444">
        <v>14</v>
      </c>
      <c r="B2444" t="s">
        <v>178</v>
      </c>
      <c r="C2444" t="s">
        <v>142</v>
      </c>
      <c r="D2444" t="s">
        <v>141</v>
      </c>
      <c r="E2444" s="69" t="s">
        <v>163</v>
      </c>
      <c r="F2444" s="71" t="s">
        <v>142</v>
      </c>
      <c r="G2444" t="s">
        <v>406</v>
      </c>
      <c r="H2444" t="s">
        <v>404</v>
      </c>
      <c r="I2444" cm="1">
        <f t="array" ref="I2444">_xlfn.XLOOKUP(1,('Clean Data'!$A$1:$A$1893='Core data'!A2444)*('Clean Data'!$D$1:$D$1893='Core data'!D2444),'Clean Data'!$E$1:$E$1893,,0)</f>
        <v>1</v>
      </c>
    </row>
    <row r="2445" spans="1:9" hidden="1">
      <c r="A2445">
        <v>14</v>
      </c>
      <c r="B2445" t="s">
        <v>178</v>
      </c>
      <c r="C2445" t="s">
        <v>142</v>
      </c>
      <c r="D2445" t="s">
        <v>141</v>
      </c>
      <c r="E2445" s="68" t="s">
        <v>164</v>
      </c>
      <c r="F2445" s="70" t="s">
        <v>142</v>
      </c>
      <c r="G2445" t="s">
        <v>407</v>
      </c>
      <c r="H2445" t="s">
        <v>405</v>
      </c>
      <c r="I2445" cm="1">
        <f t="array" ref="I2445">_xlfn.XLOOKUP(1,('Clean Data'!$A$1:$A$1893='Core data'!A2445)*('Clean Data'!$D$1:$D$1893='Core data'!D2445),'Clean Data'!$E$1:$E$1893,,0)</f>
        <v>1</v>
      </c>
    </row>
    <row r="2446" spans="1:9" hidden="1">
      <c r="A2446">
        <v>14</v>
      </c>
      <c r="B2446" t="s">
        <v>178</v>
      </c>
      <c r="C2446" t="s">
        <v>142</v>
      </c>
      <c r="D2446" t="s">
        <v>141</v>
      </c>
      <c r="E2446" s="73" t="s">
        <v>162</v>
      </c>
      <c r="F2446" t="s">
        <v>142</v>
      </c>
      <c r="G2446" t="s">
        <v>142</v>
      </c>
      <c r="H2446" t="s">
        <v>141</v>
      </c>
      <c r="I2446" cm="1">
        <f t="array" ref="I2446">_xlfn.XLOOKUP(1,('Clean Data'!$A$1:$A$1893='Core data'!A2446)*('Clean Data'!$D$1:$D$1893='Core data'!D2446),'Clean Data'!$E$1:$E$1893,,0)</f>
        <v>1</v>
      </c>
    </row>
    <row r="2447" spans="1:9" hidden="1">
      <c r="A2447">
        <v>15</v>
      </c>
      <c r="B2447" t="s">
        <v>179</v>
      </c>
      <c r="C2447" t="s">
        <v>142</v>
      </c>
      <c r="D2447" t="s">
        <v>141</v>
      </c>
      <c r="E2447" s="69" t="s">
        <v>163</v>
      </c>
      <c r="F2447" s="71" t="s">
        <v>142</v>
      </c>
      <c r="G2447" t="s">
        <v>406</v>
      </c>
      <c r="H2447" t="s">
        <v>404</v>
      </c>
      <c r="I2447" cm="1">
        <f t="array" ref="I2447">_xlfn.XLOOKUP(1,('Clean Data'!$A$1:$A$1893='Core data'!A2447)*('Clean Data'!$D$1:$D$1893='Core data'!D2447),'Clean Data'!$E$1:$E$1893,,0)</f>
        <v>1</v>
      </c>
    </row>
    <row r="2448" spans="1:9" hidden="1">
      <c r="A2448">
        <v>15</v>
      </c>
      <c r="B2448" t="s">
        <v>179</v>
      </c>
      <c r="C2448" t="s">
        <v>142</v>
      </c>
      <c r="D2448" t="s">
        <v>141</v>
      </c>
      <c r="E2448" s="68" t="s">
        <v>164</v>
      </c>
      <c r="F2448" s="70" t="s">
        <v>142</v>
      </c>
      <c r="G2448" t="s">
        <v>407</v>
      </c>
      <c r="H2448" t="s">
        <v>405</v>
      </c>
      <c r="I2448" cm="1">
        <f t="array" ref="I2448">_xlfn.XLOOKUP(1,('Clean Data'!$A$1:$A$1893='Core data'!A2448)*('Clean Data'!$D$1:$D$1893='Core data'!D2448),'Clean Data'!$E$1:$E$1893,,0)</f>
        <v>1</v>
      </c>
    </row>
    <row r="2449" spans="1:9" hidden="1">
      <c r="A2449">
        <v>15</v>
      </c>
      <c r="B2449" t="s">
        <v>179</v>
      </c>
      <c r="C2449" t="s">
        <v>142</v>
      </c>
      <c r="D2449" t="s">
        <v>141</v>
      </c>
      <c r="E2449" s="73" t="s">
        <v>162</v>
      </c>
      <c r="F2449" t="s">
        <v>142</v>
      </c>
      <c r="G2449" t="s">
        <v>142</v>
      </c>
      <c r="H2449" t="s">
        <v>141</v>
      </c>
      <c r="I2449" cm="1">
        <f t="array" ref="I2449">_xlfn.XLOOKUP(1,('Clean Data'!$A$1:$A$1893='Core data'!A2449)*('Clean Data'!$D$1:$D$1893='Core data'!D2449),'Clean Data'!$E$1:$E$1893,,0)</f>
        <v>1</v>
      </c>
    </row>
    <row r="2450" spans="1:9" hidden="1">
      <c r="A2450">
        <v>16</v>
      </c>
      <c r="B2450" t="s">
        <v>180</v>
      </c>
      <c r="C2450" t="s">
        <v>142</v>
      </c>
      <c r="D2450" t="s">
        <v>141</v>
      </c>
      <c r="E2450" s="69" t="s">
        <v>163</v>
      </c>
      <c r="F2450" s="71" t="s">
        <v>142</v>
      </c>
      <c r="G2450" t="s">
        <v>406</v>
      </c>
      <c r="H2450" t="s">
        <v>404</v>
      </c>
      <c r="I2450" cm="1">
        <f t="array" ref="I2450">_xlfn.XLOOKUP(1,('Clean Data'!$A$1:$A$1893='Core data'!A2450)*('Clean Data'!$D$1:$D$1893='Core data'!D2450),'Clean Data'!$E$1:$E$1893,,0)</f>
        <v>1</v>
      </c>
    </row>
    <row r="2451" spans="1:9" hidden="1">
      <c r="A2451">
        <v>16</v>
      </c>
      <c r="B2451" t="s">
        <v>180</v>
      </c>
      <c r="C2451" t="s">
        <v>142</v>
      </c>
      <c r="D2451" t="s">
        <v>141</v>
      </c>
      <c r="E2451" s="68" t="s">
        <v>164</v>
      </c>
      <c r="F2451" s="70" t="s">
        <v>142</v>
      </c>
      <c r="G2451" t="s">
        <v>407</v>
      </c>
      <c r="H2451" t="s">
        <v>405</v>
      </c>
      <c r="I2451" cm="1">
        <f t="array" ref="I2451">_xlfn.XLOOKUP(1,('Clean Data'!$A$1:$A$1893='Core data'!A2451)*('Clean Data'!$D$1:$D$1893='Core data'!D2451),'Clean Data'!$E$1:$E$1893,,0)</f>
        <v>1</v>
      </c>
    </row>
    <row r="2452" spans="1:9" hidden="1">
      <c r="A2452">
        <v>16</v>
      </c>
      <c r="B2452" t="s">
        <v>180</v>
      </c>
      <c r="C2452" t="s">
        <v>142</v>
      </c>
      <c r="D2452" t="s">
        <v>141</v>
      </c>
      <c r="E2452" s="73" t="s">
        <v>162</v>
      </c>
      <c r="F2452" t="s">
        <v>142</v>
      </c>
      <c r="G2452" t="s">
        <v>142</v>
      </c>
      <c r="H2452" t="s">
        <v>141</v>
      </c>
      <c r="I2452" cm="1">
        <f t="array" ref="I2452">_xlfn.XLOOKUP(1,('Clean Data'!$A$1:$A$1893='Core data'!A2452)*('Clean Data'!$D$1:$D$1893='Core data'!D2452),'Clean Data'!$E$1:$E$1893,,0)</f>
        <v>1</v>
      </c>
    </row>
    <row r="2453" spans="1:9" hidden="1">
      <c r="A2453">
        <v>1</v>
      </c>
      <c r="B2453" t="s">
        <v>166</v>
      </c>
      <c r="C2453" t="s">
        <v>142</v>
      </c>
      <c r="D2453" t="s">
        <v>143</v>
      </c>
      <c r="E2453" s="69" t="s">
        <v>163</v>
      </c>
      <c r="F2453" s="71" t="s">
        <v>142</v>
      </c>
      <c r="G2453" t="s">
        <v>406</v>
      </c>
      <c r="H2453" t="s">
        <v>408</v>
      </c>
      <c r="I2453" cm="1">
        <f t="array" ref="I2453">_xlfn.XLOOKUP(1,('Clean Data'!$A$1:$A$1893='Core data'!A2453)*('Clean Data'!$D$1:$D$1893='Core data'!D2453),'Clean Data'!$E$1:$E$1893,,0)</f>
        <v>0</v>
      </c>
    </row>
    <row r="2454" spans="1:9" hidden="1">
      <c r="A2454">
        <v>1</v>
      </c>
      <c r="B2454" t="s">
        <v>166</v>
      </c>
      <c r="C2454" t="s">
        <v>142</v>
      </c>
      <c r="D2454" t="s">
        <v>143</v>
      </c>
      <c r="E2454" s="68" t="s">
        <v>164</v>
      </c>
      <c r="F2454" s="70" t="s">
        <v>142</v>
      </c>
      <c r="G2454" t="s">
        <v>407</v>
      </c>
      <c r="H2454" t="s">
        <v>409</v>
      </c>
      <c r="I2454" cm="1">
        <f t="array" ref="I2454">_xlfn.XLOOKUP(1,('Clean Data'!$A$1:$A$1893='Core data'!A2454)*('Clean Data'!$D$1:$D$1893='Core data'!D2454),'Clean Data'!$E$1:$E$1893,,0)</f>
        <v>0</v>
      </c>
    </row>
    <row r="2455" spans="1:9" hidden="1">
      <c r="A2455">
        <v>1</v>
      </c>
      <c r="B2455" t="s">
        <v>166</v>
      </c>
      <c r="C2455" t="s">
        <v>142</v>
      </c>
      <c r="D2455" t="s">
        <v>143</v>
      </c>
      <c r="E2455" s="73" t="s">
        <v>162</v>
      </c>
      <c r="F2455" t="s">
        <v>142</v>
      </c>
      <c r="G2455" t="s">
        <v>142</v>
      </c>
      <c r="H2455" t="s">
        <v>143</v>
      </c>
      <c r="I2455" cm="1">
        <f t="array" ref="I2455">_xlfn.XLOOKUP(1,('Clean Data'!$A$1:$A$1893='Core data'!A2455)*('Clean Data'!$D$1:$D$1893='Core data'!D2455),'Clean Data'!$E$1:$E$1893,,0)</f>
        <v>0</v>
      </c>
    </row>
    <row r="2456" spans="1:9" hidden="1">
      <c r="A2456">
        <v>2</v>
      </c>
      <c r="B2456" t="s">
        <v>167</v>
      </c>
      <c r="C2456" t="s">
        <v>142</v>
      </c>
      <c r="D2456" t="s">
        <v>143</v>
      </c>
      <c r="E2456" s="69" t="s">
        <v>163</v>
      </c>
      <c r="F2456" s="71" t="s">
        <v>142</v>
      </c>
      <c r="G2456" t="s">
        <v>406</v>
      </c>
      <c r="H2456" t="s">
        <v>408</v>
      </c>
      <c r="I2456" cm="1">
        <f t="array" ref="I2456">_xlfn.XLOOKUP(1,('Clean Data'!$A$1:$A$1893='Core data'!A2456)*('Clean Data'!$D$1:$D$1893='Core data'!D2456),'Clean Data'!$E$1:$E$1893,,0)</f>
        <v>1</v>
      </c>
    </row>
    <row r="2457" spans="1:9" hidden="1">
      <c r="A2457">
        <v>2</v>
      </c>
      <c r="B2457" t="s">
        <v>167</v>
      </c>
      <c r="C2457" t="s">
        <v>142</v>
      </c>
      <c r="D2457" t="s">
        <v>143</v>
      </c>
      <c r="E2457" s="68" t="s">
        <v>164</v>
      </c>
      <c r="F2457" s="70" t="s">
        <v>142</v>
      </c>
      <c r="G2457" t="s">
        <v>407</v>
      </c>
      <c r="H2457" t="s">
        <v>409</v>
      </c>
      <c r="I2457" cm="1">
        <f t="array" ref="I2457">_xlfn.XLOOKUP(1,('Clean Data'!$A$1:$A$1893='Core data'!A2457)*('Clean Data'!$D$1:$D$1893='Core data'!D2457),'Clean Data'!$E$1:$E$1893,,0)</f>
        <v>1</v>
      </c>
    </row>
    <row r="2458" spans="1:9" hidden="1">
      <c r="A2458">
        <v>2</v>
      </c>
      <c r="B2458" t="s">
        <v>167</v>
      </c>
      <c r="C2458" t="s">
        <v>142</v>
      </c>
      <c r="D2458" t="s">
        <v>143</v>
      </c>
      <c r="E2458" s="73" t="s">
        <v>162</v>
      </c>
      <c r="F2458" t="s">
        <v>142</v>
      </c>
      <c r="G2458" t="s">
        <v>142</v>
      </c>
      <c r="H2458" t="s">
        <v>143</v>
      </c>
      <c r="I2458" cm="1">
        <f t="array" ref="I2458">_xlfn.XLOOKUP(1,('Clean Data'!$A$1:$A$1893='Core data'!A2458)*('Clean Data'!$D$1:$D$1893='Core data'!D2458),'Clean Data'!$E$1:$E$1893,,0)</f>
        <v>1</v>
      </c>
    </row>
    <row r="2459" spans="1:9" hidden="1">
      <c r="A2459">
        <v>4</v>
      </c>
      <c r="B2459" t="s">
        <v>444</v>
      </c>
      <c r="C2459" t="s">
        <v>142</v>
      </c>
      <c r="D2459" t="s">
        <v>143</v>
      </c>
      <c r="E2459" s="69" t="s">
        <v>163</v>
      </c>
      <c r="F2459" s="71" t="s">
        <v>142</v>
      </c>
      <c r="G2459" t="s">
        <v>406</v>
      </c>
      <c r="H2459" t="s">
        <v>408</v>
      </c>
      <c r="I2459" cm="1">
        <f t="array" ref="I2459">_xlfn.XLOOKUP(1,('Clean Data'!$A$1:$A$1893='Core data'!A2459)*('Clean Data'!$D$1:$D$1893='Core data'!D2459),'Clean Data'!$E$1:$E$1893,,0)</f>
        <v>1</v>
      </c>
    </row>
    <row r="2460" spans="1:9" hidden="1">
      <c r="A2460">
        <v>4</v>
      </c>
      <c r="B2460" t="s">
        <v>444</v>
      </c>
      <c r="C2460" t="s">
        <v>142</v>
      </c>
      <c r="D2460" t="s">
        <v>143</v>
      </c>
      <c r="E2460" s="68" t="s">
        <v>164</v>
      </c>
      <c r="F2460" s="70" t="s">
        <v>142</v>
      </c>
      <c r="G2460" t="s">
        <v>407</v>
      </c>
      <c r="H2460" t="s">
        <v>409</v>
      </c>
      <c r="I2460" cm="1">
        <f t="array" ref="I2460">_xlfn.XLOOKUP(1,('Clean Data'!$A$1:$A$1893='Core data'!A2460)*('Clean Data'!$D$1:$D$1893='Core data'!D2460),'Clean Data'!$E$1:$E$1893,,0)</f>
        <v>1</v>
      </c>
    </row>
    <row r="2461" spans="1:9" hidden="1">
      <c r="A2461">
        <v>4</v>
      </c>
      <c r="B2461" t="s">
        <v>444</v>
      </c>
      <c r="C2461" t="s">
        <v>142</v>
      </c>
      <c r="D2461" t="s">
        <v>143</v>
      </c>
      <c r="E2461" s="73" t="s">
        <v>162</v>
      </c>
      <c r="F2461" t="s">
        <v>142</v>
      </c>
      <c r="G2461" t="s">
        <v>142</v>
      </c>
      <c r="H2461" t="s">
        <v>143</v>
      </c>
      <c r="I2461" cm="1">
        <f t="array" ref="I2461">_xlfn.XLOOKUP(1,('Clean Data'!$A$1:$A$1893='Core data'!A2461)*('Clean Data'!$D$1:$D$1893='Core data'!D2461),'Clean Data'!$E$1:$E$1893,,0)</f>
        <v>1</v>
      </c>
    </row>
    <row r="2462" spans="1:9" hidden="1">
      <c r="A2462">
        <v>5</v>
      </c>
      <c r="B2462" t="s">
        <v>169</v>
      </c>
      <c r="C2462" t="s">
        <v>142</v>
      </c>
      <c r="D2462" t="s">
        <v>143</v>
      </c>
      <c r="E2462" s="69" t="s">
        <v>163</v>
      </c>
      <c r="F2462" s="71" t="s">
        <v>142</v>
      </c>
      <c r="G2462" t="s">
        <v>406</v>
      </c>
      <c r="H2462" t="s">
        <v>408</v>
      </c>
      <c r="I2462" cm="1">
        <f t="array" ref="I2462">_xlfn.XLOOKUP(1,('Clean Data'!$A$1:$A$1893='Core data'!A2462)*('Clean Data'!$D$1:$D$1893='Core data'!D2462),'Clean Data'!$E$1:$E$1893,,0)</f>
        <v>1</v>
      </c>
    </row>
    <row r="2463" spans="1:9" hidden="1">
      <c r="A2463">
        <v>5</v>
      </c>
      <c r="B2463" t="s">
        <v>169</v>
      </c>
      <c r="C2463" t="s">
        <v>142</v>
      </c>
      <c r="D2463" t="s">
        <v>143</v>
      </c>
      <c r="E2463" s="68" t="s">
        <v>164</v>
      </c>
      <c r="F2463" s="70" t="s">
        <v>142</v>
      </c>
      <c r="G2463" t="s">
        <v>407</v>
      </c>
      <c r="H2463" t="s">
        <v>409</v>
      </c>
      <c r="I2463" cm="1">
        <f t="array" ref="I2463">_xlfn.XLOOKUP(1,('Clean Data'!$A$1:$A$1893='Core data'!A2463)*('Clean Data'!$D$1:$D$1893='Core data'!D2463),'Clean Data'!$E$1:$E$1893,,0)</f>
        <v>1</v>
      </c>
    </row>
    <row r="2464" spans="1:9" hidden="1">
      <c r="A2464">
        <v>5</v>
      </c>
      <c r="B2464" t="s">
        <v>169</v>
      </c>
      <c r="C2464" t="s">
        <v>142</v>
      </c>
      <c r="D2464" t="s">
        <v>143</v>
      </c>
      <c r="E2464" s="73" t="s">
        <v>162</v>
      </c>
      <c r="F2464" t="s">
        <v>142</v>
      </c>
      <c r="G2464" t="s">
        <v>142</v>
      </c>
      <c r="H2464" t="s">
        <v>143</v>
      </c>
      <c r="I2464" cm="1">
        <f t="array" ref="I2464">_xlfn.XLOOKUP(1,('Clean Data'!$A$1:$A$1893='Core data'!A2464)*('Clean Data'!$D$1:$D$1893='Core data'!D2464),'Clean Data'!$E$1:$E$1893,,0)</f>
        <v>1</v>
      </c>
    </row>
    <row r="2465" spans="1:9" hidden="1">
      <c r="A2465">
        <v>6</v>
      </c>
      <c r="B2465" t="s">
        <v>170</v>
      </c>
      <c r="C2465" t="s">
        <v>142</v>
      </c>
      <c r="D2465" t="s">
        <v>143</v>
      </c>
      <c r="E2465" s="69" t="s">
        <v>163</v>
      </c>
      <c r="F2465" s="71" t="s">
        <v>142</v>
      </c>
      <c r="G2465" t="s">
        <v>406</v>
      </c>
      <c r="H2465" t="s">
        <v>408</v>
      </c>
      <c r="I2465" cm="1">
        <f t="array" ref="I2465">_xlfn.XLOOKUP(1,('Clean Data'!$A$1:$A$1893='Core data'!A2465)*('Clean Data'!$D$1:$D$1893='Core data'!D2465),'Clean Data'!$E$1:$E$1893,,0)</f>
        <v>1</v>
      </c>
    </row>
    <row r="2466" spans="1:9" hidden="1">
      <c r="A2466">
        <v>6</v>
      </c>
      <c r="B2466" t="s">
        <v>170</v>
      </c>
      <c r="C2466" t="s">
        <v>142</v>
      </c>
      <c r="D2466" t="s">
        <v>143</v>
      </c>
      <c r="E2466" s="68" t="s">
        <v>164</v>
      </c>
      <c r="F2466" s="70" t="s">
        <v>142</v>
      </c>
      <c r="G2466" t="s">
        <v>407</v>
      </c>
      <c r="H2466" t="s">
        <v>409</v>
      </c>
      <c r="I2466" cm="1">
        <f t="array" ref="I2466">_xlfn.XLOOKUP(1,('Clean Data'!$A$1:$A$1893='Core data'!A2466)*('Clean Data'!$D$1:$D$1893='Core data'!D2466),'Clean Data'!$E$1:$E$1893,,0)</f>
        <v>1</v>
      </c>
    </row>
    <row r="2467" spans="1:9" hidden="1">
      <c r="A2467">
        <v>6</v>
      </c>
      <c r="B2467" t="s">
        <v>170</v>
      </c>
      <c r="C2467" t="s">
        <v>142</v>
      </c>
      <c r="D2467" t="s">
        <v>143</v>
      </c>
      <c r="E2467" s="73" t="s">
        <v>162</v>
      </c>
      <c r="F2467" t="s">
        <v>142</v>
      </c>
      <c r="G2467" t="s">
        <v>142</v>
      </c>
      <c r="H2467" t="s">
        <v>143</v>
      </c>
      <c r="I2467" cm="1">
        <f t="array" ref="I2467">_xlfn.XLOOKUP(1,('Clean Data'!$A$1:$A$1893='Core data'!A2467)*('Clean Data'!$D$1:$D$1893='Core data'!D2467),'Clean Data'!$E$1:$E$1893,,0)</f>
        <v>1</v>
      </c>
    </row>
    <row r="2468" spans="1:9" hidden="1">
      <c r="A2468">
        <v>7</v>
      </c>
      <c r="B2468" t="s">
        <v>171</v>
      </c>
      <c r="C2468" t="s">
        <v>142</v>
      </c>
      <c r="D2468" t="s">
        <v>143</v>
      </c>
      <c r="E2468" s="69" t="s">
        <v>163</v>
      </c>
      <c r="F2468" s="71" t="s">
        <v>142</v>
      </c>
      <c r="G2468" t="s">
        <v>406</v>
      </c>
      <c r="H2468" t="s">
        <v>408</v>
      </c>
      <c r="I2468" cm="1">
        <f t="array" ref="I2468">_xlfn.XLOOKUP(1,('Clean Data'!$A$1:$A$1893='Core data'!A2468)*('Clean Data'!$D$1:$D$1893='Core data'!D2468),'Clean Data'!$E$1:$E$1893,,0)</f>
        <v>1</v>
      </c>
    </row>
    <row r="2469" spans="1:9" hidden="1">
      <c r="A2469">
        <v>7</v>
      </c>
      <c r="B2469" t="s">
        <v>171</v>
      </c>
      <c r="C2469" t="s">
        <v>142</v>
      </c>
      <c r="D2469" t="s">
        <v>143</v>
      </c>
      <c r="E2469" s="68" t="s">
        <v>164</v>
      </c>
      <c r="F2469" s="70" t="s">
        <v>142</v>
      </c>
      <c r="G2469" t="s">
        <v>407</v>
      </c>
      <c r="H2469" t="s">
        <v>409</v>
      </c>
      <c r="I2469" cm="1">
        <f t="array" ref="I2469">_xlfn.XLOOKUP(1,('Clean Data'!$A$1:$A$1893='Core data'!A2469)*('Clean Data'!$D$1:$D$1893='Core data'!D2469),'Clean Data'!$E$1:$E$1893,,0)</f>
        <v>1</v>
      </c>
    </row>
    <row r="2470" spans="1:9" hidden="1">
      <c r="A2470">
        <v>7</v>
      </c>
      <c r="B2470" t="s">
        <v>171</v>
      </c>
      <c r="C2470" t="s">
        <v>142</v>
      </c>
      <c r="D2470" t="s">
        <v>143</v>
      </c>
      <c r="E2470" s="73" t="s">
        <v>162</v>
      </c>
      <c r="F2470" t="s">
        <v>142</v>
      </c>
      <c r="G2470" t="s">
        <v>142</v>
      </c>
      <c r="H2470" t="s">
        <v>143</v>
      </c>
      <c r="I2470" cm="1">
        <f t="array" ref="I2470">_xlfn.XLOOKUP(1,('Clean Data'!$A$1:$A$1893='Core data'!A2470)*('Clean Data'!$D$1:$D$1893='Core data'!D2470),'Clean Data'!$E$1:$E$1893,,0)</f>
        <v>1</v>
      </c>
    </row>
    <row r="2471" spans="1:9" hidden="1">
      <c r="A2471">
        <v>8</v>
      </c>
      <c r="B2471" t="s">
        <v>172</v>
      </c>
      <c r="C2471" t="s">
        <v>142</v>
      </c>
      <c r="D2471" t="s">
        <v>143</v>
      </c>
      <c r="E2471" s="69" t="s">
        <v>163</v>
      </c>
      <c r="F2471" s="71" t="s">
        <v>142</v>
      </c>
      <c r="G2471" t="s">
        <v>406</v>
      </c>
      <c r="H2471" t="s">
        <v>408</v>
      </c>
      <c r="I2471" cm="1">
        <f t="array" ref="I2471">_xlfn.XLOOKUP(1,('Clean Data'!$A$1:$A$1893='Core data'!A2471)*('Clean Data'!$D$1:$D$1893='Core data'!D2471),'Clean Data'!$E$1:$E$1893,,0)</f>
        <v>1</v>
      </c>
    </row>
    <row r="2472" spans="1:9" hidden="1">
      <c r="A2472">
        <v>8</v>
      </c>
      <c r="B2472" t="s">
        <v>172</v>
      </c>
      <c r="C2472" t="s">
        <v>142</v>
      </c>
      <c r="D2472" t="s">
        <v>143</v>
      </c>
      <c r="E2472" s="68" t="s">
        <v>164</v>
      </c>
      <c r="F2472" s="70" t="s">
        <v>142</v>
      </c>
      <c r="G2472" t="s">
        <v>407</v>
      </c>
      <c r="H2472" t="s">
        <v>409</v>
      </c>
      <c r="I2472" cm="1">
        <f t="array" ref="I2472">_xlfn.XLOOKUP(1,('Clean Data'!$A$1:$A$1893='Core data'!A2472)*('Clean Data'!$D$1:$D$1893='Core data'!D2472),'Clean Data'!$E$1:$E$1893,,0)</f>
        <v>1</v>
      </c>
    </row>
    <row r="2473" spans="1:9" hidden="1">
      <c r="A2473">
        <v>8</v>
      </c>
      <c r="B2473" t="s">
        <v>172</v>
      </c>
      <c r="C2473" t="s">
        <v>142</v>
      </c>
      <c r="D2473" t="s">
        <v>143</v>
      </c>
      <c r="E2473" s="73" t="s">
        <v>162</v>
      </c>
      <c r="F2473" t="s">
        <v>142</v>
      </c>
      <c r="G2473" t="s">
        <v>142</v>
      </c>
      <c r="H2473" t="s">
        <v>143</v>
      </c>
      <c r="I2473" cm="1">
        <f t="array" ref="I2473">_xlfn.XLOOKUP(1,('Clean Data'!$A$1:$A$1893='Core data'!A2473)*('Clean Data'!$D$1:$D$1893='Core data'!D2473),'Clean Data'!$E$1:$E$1893,,0)</f>
        <v>1</v>
      </c>
    </row>
    <row r="2474" spans="1:9" hidden="1">
      <c r="A2474">
        <v>9</v>
      </c>
      <c r="B2474" t="s">
        <v>173</v>
      </c>
      <c r="C2474" t="s">
        <v>142</v>
      </c>
      <c r="D2474" t="s">
        <v>143</v>
      </c>
      <c r="E2474" s="69" t="s">
        <v>163</v>
      </c>
      <c r="F2474" s="71" t="s">
        <v>142</v>
      </c>
      <c r="G2474" t="s">
        <v>406</v>
      </c>
      <c r="H2474" t="s">
        <v>408</v>
      </c>
      <c r="I2474" cm="1">
        <f t="array" ref="I2474">_xlfn.XLOOKUP(1,('Clean Data'!$A$1:$A$1893='Core data'!A2474)*('Clean Data'!$D$1:$D$1893='Core data'!D2474),'Clean Data'!$E$1:$E$1893,,0)</f>
        <v>1</v>
      </c>
    </row>
    <row r="2475" spans="1:9" hidden="1">
      <c r="A2475">
        <v>9</v>
      </c>
      <c r="B2475" t="s">
        <v>173</v>
      </c>
      <c r="C2475" t="s">
        <v>142</v>
      </c>
      <c r="D2475" t="s">
        <v>143</v>
      </c>
      <c r="E2475" s="68" t="s">
        <v>164</v>
      </c>
      <c r="F2475" s="70" t="s">
        <v>142</v>
      </c>
      <c r="G2475" t="s">
        <v>407</v>
      </c>
      <c r="H2475" t="s">
        <v>409</v>
      </c>
      <c r="I2475" cm="1">
        <f t="array" ref="I2475">_xlfn.XLOOKUP(1,('Clean Data'!$A$1:$A$1893='Core data'!A2475)*('Clean Data'!$D$1:$D$1893='Core data'!D2475),'Clean Data'!$E$1:$E$1893,,0)</f>
        <v>1</v>
      </c>
    </row>
    <row r="2476" spans="1:9" hidden="1">
      <c r="A2476">
        <v>9</v>
      </c>
      <c r="B2476" t="s">
        <v>173</v>
      </c>
      <c r="C2476" t="s">
        <v>142</v>
      </c>
      <c r="D2476" t="s">
        <v>143</v>
      </c>
      <c r="E2476" s="73" t="s">
        <v>162</v>
      </c>
      <c r="F2476" t="s">
        <v>142</v>
      </c>
      <c r="G2476" t="s">
        <v>142</v>
      </c>
      <c r="H2476" t="s">
        <v>143</v>
      </c>
      <c r="I2476" cm="1">
        <f t="array" ref="I2476">_xlfn.XLOOKUP(1,('Clean Data'!$A$1:$A$1893='Core data'!A2476)*('Clean Data'!$D$1:$D$1893='Core data'!D2476),'Clean Data'!$E$1:$E$1893,,0)</f>
        <v>1</v>
      </c>
    </row>
    <row r="2477" spans="1:9" hidden="1">
      <c r="A2477">
        <v>10</v>
      </c>
      <c r="B2477" t="s">
        <v>174</v>
      </c>
      <c r="C2477" t="s">
        <v>142</v>
      </c>
      <c r="D2477" t="s">
        <v>143</v>
      </c>
      <c r="E2477" s="69" t="s">
        <v>163</v>
      </c>
      <c r="F2477" s="71" t="s">
        <v>142</v>
      </c>
      <c r="G2477" t="s">
        <v>406</v>
      </c>
      <c r="H2477" t="s">
        <v>408</v>
      </c>
      <c r="I2477" cm="1">
        <f t="array" ref="I2477">_xlfn.XLOOKUP(1,('Clean Data'!$A$1:$A$1893='Core data'!A2477)*('Clean Data'!$D$1:$D$1893='Core data'!D2477),'Clean Data'!$E$1:$E$1893,,0)</f>
        <v>1</v>
      </c>
    </row>
    <row r="2478" spans="1:9" hidden="1">
      <c r="A2478">
        <v>10</v>
      </c>
      <c r="B2478" t="s">
        <v>174</v>
      </c>
      <c r="C2478" t="s">
        <v>142</v>
      </c>
      <c r="D2478" t="s">
        <v>143</v>
      </c>
      <c r="E2478" s="68" t="s">
        <v>164</v>
      </c>
      <c r="F2478" s="70" t="s">
        <v>142</v>
      </c>
      <c r="G2478" t="s">
        <v>407</v>
      </c>
      <c r="H2478" t="s">
        <v>409</v>
      </c>
      <c r="I2478" cm="1">
        <f t="array" ref="I2478">_xlfn.XLOOKUP(1,('Clean Data'!$A$1:$A$1893='Core data'!A2478)*('Clean Data'!$D$1:$D$1893='Core data'!D2478),'Clean Data'!$E$1:$E$1893,,0)</f>
        <v>1</v>
      </c>
    </row>
    <row r="2479" spans="1:9" hidden="1">
      <c r="A2479">
        <v>10</v>
      </c>
      <c r="B2479" t="s">
        <v>174</v>
      </c>
      <c r="C2479" t="s">
        <v>142</v>
      </c>
      <c r="D2479" t="s">
        <v>143</v>
      </c>
      <c r="E2479" s="73" t="s">
        <v>162</v>
      </c>
      <c r="F2479" t="s">
        <v>142</v>
      </c>
      <c r="G2479" t="s">
        <v>142</v>
      </c>
      <c r="H2479" t="s">
        <v>143</v>
      </c>
      <c r="I2479" cm="1">
        <f t="array" ref="I2479">_xlfn.XLOOKUP(1,('Clean Data'!$A$1:$A$1893='Core data'!A2479)*('Clean Data'!$D$1:$D$1893='Core data'!D2479),'Clean Data'!$E$1:$E$1893,,0)</f>
        <v>1</v>
      </c>
    </row>
    <row r="2480" spans="1:9" hidden="1">
      <c r="A2480">
        <v>11</v>
      </c>
      <c r="B2480" t="s">
        <v>175</v>
      </c>
      <c r="C2480" t="s">
        <v>142</v>
      </c>
      <c r="D2480" t="s">
        <v>143</v>
      </c>
      <c r="E2480" s="69" t="s">
        <v>163</v>
      </c>
      <c r="F2480" s="71" t="s">
        <v>142</v>
      </c>
      <c r="G2480" t="s">
        <v>406</v>
      </c>
      <c r="H2480" t="s">
        <v>408</v>
      </c>
      <c r="I2480" cm="1">
        <f t="array" ref="I2480">_xlfn.XLOOKUP(1,('Clean Data'!$A$1:$A$1893='Core data'!A2480)*('Clean Data'!$D$1:$D$1893='Core data'!D2480),'Clean Data'!$E$1:$E$1893,,0)</f>
        <v>1</v>
      </c>
    </row>
    <row r="2481" spans="1:9" hidden="1">
      <c r="A2481">
        <v>11</v>
      </c>
      <c r="B2481" t="s">
        <v>175</v>
      </c>
      <c r="C2481" t="s">
        <v>142</v>
      </c>
      <c r="D2481" t="s">
        <v>143</v>
      </c>
      <c r="E2481" s="68" t="s">
        <v>164</v>
      </c>
      <c r="F2481" s="70" t="s">
        <v>142</v>
      </c>
      <c r="G2481" t="s">
        <v>407</v>
      </c>
      <c r="H2481" t="s">
        <v>409</v>
      </c>
      <c r="I2481" cm="1">
        <f t="array" ref="I2481">_xlfn.XLOOKUP(1,('Clean Data'!$A$1:$A$1893='Core data'!A2481)*('Clean Data'!$D$1:$D$1893='Core data'!D2481),'Clean Data'!$E$1:$E$1893,,0)</f>
        <v>1</v>
      </c>
    </row>
    <row r="2482" spans="1:9" hidden="1">
      <c r="A2482">
        <v>11</v>
      </c>
      <c r="B2482" t="s">
        <v>175</v>
      </c>
      <c r="C2482" t="s">
        <v>142</v>
      </c>
      <c r="D2482" t="s">
        <v>143</v>
      </c>
      <c r="E2482" s="73" t="s">
        <v>162</v>
      </c>
      <c r="F2482" t="s">
        <v>142</v>
      </c>
      <c r="G2482" t="s">
        <v>142</v>
      </c>
      <c r="H2482" t="s">
        <v>143</v>
      </c>
      <c r="I2482" cm="1">
        <f t="array" ref="I2482">_xlfn.XLOOKUP(1,('Clean Data'!$A$1:$A$1893='Core data'!A2482)*('Clean Data'!$D$1:$D$1893='Core data'!D2482),'Clean Data'!$E$1:$E$1893,,0)</f>
        <v>1</v>
      </c>
    </row>
    <row r="2483" spans="1:9" hidden="1">
      <c r="A2483">
        <v>12</v>
      </c>
      <c r="B2483" t="s">
        <v>176</v>
      </c>
      <c r="C2483" t="s">
        <v>142</v>
      </c>
      <c r="D2483" t="s">
        <v>143</v>
      </c>
      <c r="E2483" s="69" t="s">
        <v>163</v>
      </c>
      <c r="F2483" s="71" t="s">
        <v>142</v>
      </c>
      <c r="G2483" t="s">
        <v>406</v>
      </c>
      <c r="H2483" t="s">
        <v>408</v>
      </c>
      <c r="I2483" cm="1">
        <f t="array" ref="I2483">_xlfn.XLOOKUP(1,('Clean Data'!$A$1:$A$1893='Core data'!A2483)*('Clean Data'!$D$1:$D$1893='Core data'!D2483),'Clean Data'!$E$1:$E$1893,,0)</f>
        <v>1</v>
      </c>
    </row>
    <row r="2484" spans="1:9" hidden="1">
      <c r="A2484">
        <v>12</v>
      </c>
      <c r="B2484" t="s">
        <v>176</v>
      </c>
      <c r="C2484" t="s">
        <v>142</v>
      </c>
      <c r="D2484" t="s">
        <v>143</v>
      </c>
      <c r="E2484" s="68" t="s">
        <v>164</v>
      </c>
      <c r="F2484" s="70" t="s">
        <v>142</v>
      </c>
      <c r="G2484" t="s">
        <v>407</v>
      </c>
      <c r="H2484" t="s">
        <v>409</v>
      </c>
      <c r="I2484" cm="1">
        <f t="array" ref="I2484">_xlfn.XLOOKUP(1,('Clean Data'!$A$1:$A$1893='Core data'!A2484)*('Clean Data'!$D$1:$D$1893='Core data'!D2484),'Clean Data'!$E$1:$E$1893,,0)</f>
        <v>1</v>
      </c>
    </row>
    <row r="2485" spans="1:9" hidden="1">
      <c r="A2485">
        <v>12</v>
      </c>
      <c r="B2485" t="s">
        <v>176</v>
      </c>
      <c r="C2485" t="s">
        <v>142</v>
      </c>
      <c r="D2485" t="s">
        <v>143</v>
      </c>
      <c r="E2485" s="73" t="s">
        <v>162</v>
      </c>
      <c r="F2485" t="s">
        <v>142</v>
      </c>
      <c r="G2485" t="s">
        <v>142</v>
      </c>
      <c r="H2485" t="s">
        <v>143</v>
      </c>
      <c r="I2485" cm="1">
        <f t="array" ref="I2485">_xlfn.XLOOKUP(1,('Clean Data'!$A$1:$A$1893='Core data'!A2485)*('Clean Data'!$D$1:$D$1893='Core data'!D2485),'Clean Data'!$E$1:$E$1893,,0)</f>
        <v>1</v>
      </c>
    </row>
    <row r="2486" spans="1:9" hidden="1">
      <c r="A2486">
        <v>13</v>
      </c>
      <c r="B2486" t="s">
        <v>177</v>
      </c>
      <c r="C2486" t="s">
        <v>142</v>
      </c>
      <c r="D2486" t="s">
        <v>143</v>
      </c>
      <c r="E2486" s="69" t="s">
        <v>163</v>
      </c>
      <c r="F2486" s="71" t="s">
        <v>142</v>
      </c>
      <c r="G2486" t="s">
        <v>406</v>
      </c>
      <c r="H2486" t="s">
        <v>408</v>
      </c>
      <c r="I2486" cm="1">
        <f t="array" ref="I2486">_xlfn.XLOOKUP(1,('Clean Data'!$A$1:$A$1893='Core data'!A2486)*('Clean Data'!$D$1:$D$1893='Core data'!D2486),'Clean Data'!$E$1:$E$1893,,0)</f>
        <v>1</v>
      </c>
    </row>
    <row r="2487" spans="1:9" hidden="1">
      <c r="A2487">
        <v>13</v>
      </c>
      <c r="B2487" t="s">
        <v>177</v>
      </c>
      <c r="C2487" t="s">
        <v>142</v>
      </c>
      <c r="D2487" t="s">
        <v>143</v>
      </c>
      <c r="E2487" s="68" t="s">
        <v>164</v>
      </c>
      <c r="F2487" s="70" t="s">
        <v>142</v>
      </c>
      <c r="G2487" t="s">
        <v>407</v>
      </c>
      <c r="H2487" t="s">
        <v>409</v>
      </c>
      <c r="I2487" cm="1">
        <f t="array" ref="I2487">_xlfn.XLOOKUP(1,('Clean Data'!$A$1:$A$1893='Core data'!A2487)*('Clean Data'!$D$1:$D$1893='Core data'!D2487),'Clean Data'!$E$1:$E$1893,,0)</f>
        <v>1</v>
      </c>
    </row>
    <row r="2488" spans="1:9" hidden="1">
      <c r="A2488">
        <v>13</v>
      </c>
      <c r="B2488" t="s">
        <v>177</v>
      </c>
      <c r="C2488" t="s">
        <v>142</v>
      </c>
      <c r="D2488" t="s">
        <v>143</v>
      </c>
      <c r="E2488" s="73" t="s">
        <v>162</v>
      </c>
      <c r="F2488" t="s">
        <v>142</v>
      </c>
      <c r="G2488" t="s">
        <v>142</v>
      </c>
      <c r="H2488" t="s">
        <v>143</v>
      </c>
      <c r="I2488" cm="1">
        <f t="array" ref="I2488">_xlfn.XLOOKUP(1,('Clean Data'!$A$1:$A$1893='Core data'!A2488)*('Clean Data'!$D$1:$D$1893='Core data'!D2488),'Clean Data'!$E$1:$E$1893,,0)</f>
        <v>1</v>
      </c>
    </row>
    <row r="2489" spans="1:9" hidden="1">
      <c r="A2489">
        <v>14</v>
      </c>
      <c r="B2489" t="s">
        <v>178</v>
      </c>
      <c r="C2489" t="s">
        <v>142</v>
      </c>
      <c r="D2489" t="s">
        <v>143</v>
      </c>
      <c r="E2489" s="69" t="s">
        <v>163</v>
      </c>
      <c r="F2489" s="71" t="s">
        <v>142</v>
      </c>
      <c r="G2489" t="s">
        <v>406</v>
      </c>
      <c r="H2489" t="s">
        <v>408</v>
      </c>
      <c r="I2489" cm="1">
        <f t="array" ref="I2489">_xlfn.XLOOKUP(1,('Clean Data'!$A$1:$A$1893='Core data'!A2489)*('Clean Data'!$D$1:$D$1893='Core data'!D2489),'Clean Data'!$E$1:$E$1893,,0)</f>
        <v>1</v>
      </c>
    </row>
    <row r="2490" spans="1:9" hidden="1">
      <c r="A2490">
        <v>14</v>
      </c>
      <c r="B2490" t="s">
        <v>178</v>
      </c>
      <c r="C2490" t="s">
        <v>142</v>
      </c>
      <c r="D2490" t="s">
        <v>143</v>
      </c>
      <c r="E2490" s="68" t="s">
        <v>164</v>
      </c>
      <c r="F2490" s="70" t="s">
        <v>142</v>
      </c>
      <c r="G2490" t="s">
        <v>407</v>
      </c>
      <c r="H2490" t="s">
        <v>409</v>
      </c>
      <c r="I2490" cm="1">
        <f t="array" ref="I2490">_xlfn.XLOOKUP(1,('Clean Data'!$A$1:$A$1893='Core data'!A2490)*('Clean Data'!$D$1:$D$1893='Core data'!D2490),'Clean Data'!$E$1:$E$1893,,0)</f>
        <v>1</v>
      </c>
    </row>
    <row r="2491" spans="1:9" hidden="1">
      <c r="A2491">
        <v>14</v>
      </c>
      <c r="B2491" t="s">
        <v>178</v>
      </c>
      <c r="C2491" t="s">
        <v>142</v>
      </c>
      <c r="D2491" t="s">
        <v>143</v>
      </c>
      <c r="E2491" s="73" t="s">
        <v>162</v>
      </c>
      <c r="F2491" t="s">
        <v>142</v>
      </c>
      <c r="G2491" t="s">
        <v>142</v>
      </c>
      <c r="H2491" t="s">
        <v>143</v>
      </c>
      <c r="I2491" cm="1">
        <f t="array" ref="I2491">_xlfn.XLOOKUP(1,('Clean Data'!$A$1:$A$1893='Core data'!A2491)*('Clean Data'!$D$1:$D$1893='Core data'!D2491),'Clean Data'!$E$1:$E$1893,,0)</f>
        <v>1</v>
      </c>
    </row>
    <row r="2492" spans="1:9" hidden="1">
      <c r="A2492">
        <v>15</v>
      </c>
      <c r="B2492" t="s">
        <v>179</v>
      </c>
      <c r="C2492" t="s">
        <v>142</v>
      </c>
      <c r="D2492" t="s">
        <v>143</v>
      </c>
      <c r="E2492" s="69" t="s">
        <v>163</v>
      </c>
      <c r="F2492" s="71" t="s">
        <v>142</v>
      </c>
      <c r="G2492" t="s">
        <v>406</v>
      </c>
      <c r="H2492" t="s">
        <v>408</v>
      </c>
      <c r="I2492" cm="1">
        <f t="array" ref="I2492">_xlfn.XLOOKUP(1,('Clean Data'!$A$1:$A$1893='Core data'!A2492)*('Clean Data'!$D$1:$D$1893='Core data'!D2492),'Clean Data'!$E$1:$E$1893,,0)</f>
        <v>1</v>
      </c>
    </row>
    <row r="2493" spans="1:9" hidden="1">
      <c r="A2493">
        <v>15</v>
      </c>
      <c r="B2493" t="s">
        <v>179</v>
      </c>
      <c r="C2493" t="s">
        <v>142</v>
      </c>
      <c r="D2493" t="s">
        <v>143</v>
      </c>
      <c r="E2493" s="68" t="s">
        <v>164</v>
      </c>
      <c r="F2493" s="70" t="s">
        <v>142</v>
      </c>
      <c r="G2493" t="s">
        <v>407</v>
      </c>
      <c r="H2493" t="s">
        <v>409</v>
      </c>
      <c r="I2493" cm="1">
        <f t="array" ref="I2493">_xlfn.XLOOKUP(1,('Clean Data'!$A$1:$A$1893='Core data'!A2493)*('Clean Data'!$D$1:$D$1893='Core data'!D2493),'Clean Data'!$E$1:$E$1893,,0)</f>
        <v>1</v>
      </c>
    </row>
    <row r="2494" spans="1:9" hidden="1">
      <c r="A2494">
        <v>15</v>
      </c>
      <c r="B2494" t="s">
        <v>179</v>
      </c>
      <c r="C2494" t="s">
        <v>142</v>
      </c>
      <c r="D2494" t="s">
        <v>143</v>
      </c>
      <c r="E2494" s="73" t="s">
        <v>162</v>
      </c>
      <c r="F2494" t="s">
        <v>142</v>
      </c>
      <c r="G2494" t="s">
        <v>142</v>
      </c>
      <c r="H2494" t="s">
        <v>143</v>
      </c>
      <c r="I2494" cm="1">
        <f t="array" ref="I2494">_xlfn.XLOOKUP(1,('Clean Data'!$A$1:$A$1893='Core data'!A2494)*('Clean Data'!$D$1:$D$1893='Core data'!D2494),'Clean Data'!$E$1:$E$1893,,0)</f>
        <v>1</v>
      </c>
    </row>
    <row r="2495" spans="1:9" hidden="1">
      <c r="A2495">
        <v>16</v>
      </c>
      <c r="B2495" t="s">
        <v>180</v>
      </c>
      <c r="C2495" t="s">
        <v>142</v>
      </c>
      <c r="D2495" t="s">
        <v>143</v>
      </c>
      <c r="E2495" s="69" t="s">
        <v>163</v>
      </c>
      <c r="F2495" s="71" t="s">
        <v>142</v>
      </c>
      <c r="G2495" t="s">
        <v>406</v>
      </c>
      <c r="H2495" t="s">
        <v>408</v>
      </c>
      <c r="I2495" cm="1">
        <f t="array" ref="I2495">_xlfn.XLOOKUP(1,('Clean Data'!$A$1:$A$1893='Core data'!A2495)*('Clean Data'!$D$1:$D$1893='Core data'!D2495),'Clean Data'!$E$1:$E$1893,,0)</f>
        <v>1</v>
      </c>
    </row>
    <row r="2496" spans="1:9" hidden="1">
      <c r="A2496">
        <v>16</v>
      </c>
      <c r="B2496" t="s">
        <v>180</v>
      </c>
      <c r="C2496" t="s">
        <v>142</v>
      </c>
      <c r="D2496" t="s">
        <v>143</v>
      </c>
      <c r="E2496" s="68" t="s">
        <v>164</v>
      </c>
      <c r="F2496" s="70" t="s">
        <v>142</v>
      </c>
      <c r="G2496" t="s">
        <v>407</v>
      </c>
      <c r="H2496" t="s">
        <v>409</v>
      </c>
      <c r="I2496" cm="1">
        <f t="array" ref="I2496">_xlfn.XLOOKUP(1,('Clean Data'!$A$1:$A$1893='Core data'!A2496)*('Clean Data'!$D$1:$D$1893='Core data'!D2496),'Clean Data'!$E$1:$E$1893,,0)</f>
        <v>1</v>
      </c>
    </row>
    <row r="2497" spans="1:9" hidden="1">
      <c r="A2497">
        <v>16</v>
      </c>
      <c r="B2497" t="s">
        <v>180</v>
      </c>
      <c r="C2497" t="s">
        <v>142</v>
      </c>
      <c r="D2497" t="s">
        <v>143</v>
      </c>
      <c r="E2497" s="73" t="s">
        <v>162</v>
      </c>
      <c r="F2497" t="s">
        <v>142</v>
      </c>
      <c r="G2497" t="s">
        <v>142</v>
      </c>
      <c r="H2497" t="s">
        <v>143</v>
      </c>
      <c r="I2497" cm="1">
        <f t="array" ref="I2497">_xlfn.XLOOKUP(1,('Clean Data'!$A$1:$A$1893='Core data'!A2497)*('Clean Data'!$D$1:$D$1893='Core data'!D2497),'Clean Data'!$E$1:$E$1893,,0)</f>
        <v>1</v>
      </c>
    </row>
    <row r="2498" spans="1:9" hidden="1">
      <c r="A2498">
        <v>1</v>
      </c>
      <c r="B2498" t="s">
        <v>166</v>
      </c>
      <c r="C2498" t="s">
        <v>449</v>
      </c>
      <c r="D2498" t="s">
        <v>146</v>
      </c>
      <c r="E2498" s="69" t="s">
        <v>163</v>
      </c>
      <c r="F2498" s="71" t="s">
        <v>449</v>
      </c>
      <c r="G2498" t="s">
        <v>526</v>
      </c>
      <c r="H2498" t="s">
        <v>146</v>
      </c>
      <c r="I2498" cm="1">
        <f t="array" ref="I2498">_xlfn.XLOOKUP(1,('Clean Data'!$A$1:$A$1893='Core data'!A2498)*('Clean Data'!$D$1:$D$1893='Core data'!D2498),'Clean Data'!$E$1:$E$1893,,0)</f>
        <v>33</v>
      </c>
    </row>
    <row r="2499" spans="1:9" hidden="1">
      <c r="A2499">
        <v>1</v>
      </c>
      <c r="B2499" t="s">
        <v>166</v>
      </c>
      <c r="C2499" t="s">
        <v>449</v>
      </c>
      <c r="D2499" t="s">
        <v>146</v>
      </c>
      <c r="E2499" s="68" t="s">
        <v>164</v>
      </c>
      <c r="F2499" s="70" t="s">
        <v>449</v>
      </c>
      <c r="G2499" t="s">
        <v>527</v>
      </c>
      <c r="H2499" t="s">
        <v>146</v>
      </c>
      <c r="I2499" cm="1">
        <f t="array" ref="I2499">_xlfn.XLOOKUP(1,('Clean Data'!$A$1:$A$1893='Core data'!A2499)*('Clean Data'!$D$1:$D$1893='Core data'!D2499),'Clean Data'!$E$1:$E$1893,,0)</f>
        <v>33</v>
      </c>
    </row>
    <row r="2500" spans="1:9" hidden="1">
      <c r="A2500">
        <v>1</v>
      </c>
      <c r="B2500" t="s">
        <v>166</v>
      </c>
      <c r="C2500" t="s">
        <v>449</v>
      </c>
      <c r="D2500" t="s">
        <v>146</v>
      </c>
      <c r="E2500" s="73" t="s">
        <v>162</v>
      </c>
      <c r="F2500" t="s">
        <v>449</v>
      </c>
      <c r="G2500" t="s">
        <v>449</v>
      </c>
      <c r="H2500" t="s">
        <v>146</v>
      </c>
      <c r="I2500" cm="1">
        <f t="array" ref="I2500">_xlfn.XLOOKUP(1,('Clean Data'!$A$1:$A$1893='Core data'!A2500)*('Clean Data'!$D$1:$D$1893='Core data'!D2500),'Clean Data'!$E$1:$E$1893,,0)</f>
        <v>33</v>
      </c>
    </row>
    <row r="2501" spans="1:9" hidden="1">
      <c r="A2501">
        <v>2</v>
      </c>
      <c r="B2501" t="s">
        <v>167</v>
      </c>
      <c r="C2501" t="s">
        <v>449</v>
      </c>
      <c r="D2501" t="s">
        <v>146</v>
      </c>
      <c r="E2501" s="69" t="s">
        <v>163</v>
      </c>
      <c r="F2501" s="71" t="s">
        <v>449</v>
      </c>
      <c r="G2501" t="s">
        <v>526</v>
      </c>
      <c r="H2501" t="s">
        <v>146</v>
      </c>
      <c r="I2501" cm="1">
        <f t="array" ref="I2501">_xlfn.XLOOKUP(1,('Clean Data'!$A$1:$A$1893='Core data'!A2501)*('Clean Data'!$D$1:$D$1893='Core data'!D2501),'Clean Data'!$E$1:$E$1893,,0)</f>
        <v>23</v>
      </c>
    </row>
    <row r="2502" spans="1:9" hidden="1">
      <c r="A2502">
        <v>2</v>
      </c>
      <c r="B2502" t="s">
        <v>167</v>
      </c>
      <c r="C2502" t="s">
        <v>449</v>
      </c>
      <c r="D2502" t="s">
        <v>146</v>
      </c>
      <c r="E2502" s="68" t="s">
        <v>164</v>
      </c>
      <c r="F2502" s="70" t="s">
        <v>449</v>
      </c>
      <c r="G2502" t="s">
        <v>527</v>
      </c>
      <c r="H2502" t="s">
        <v>146</v>
      </c>
      <c r="I2502" cm="1">
        <f t="array" ref="I2502">_xlfn.XLOOKUP(1,('Clean Data'!$A$1:$A$1893='Core data'!A2502)*('Clean Data'!$D$1:$D$1893='Core data'!D2502),'Clean Data'!$E$1:$E$1893,,0)</f>
        <v>23</v>
      </c>
    </row>
    <row r="2503" spans="1:9" hidden="1">
      <c r="A2503">
        <v>2</v>
      </c>
      <c r="B2503" t="s">
        <v>167</v>
      </c>
      <c r="C2503" t="s">
        <v>449</v>
      </c>
      <c r="D2503" t="s">
        <v>146</v>
      </c>
      <c r="E2503" s="73" t="s">
        <v>162</v>
      </c>
      <c r="F2503" t="s">
        <v>449</v>
      </c>
      <c r="G2503" t="s">
        <v>449</v>
      </c>
      <c r="H2503" t="s">
        <v>146</v>
      </c>
      <c r="I2503" cm="1">
        <f t="array" ref="I2503">_xlfn.XLOOKUP(1,('Clean Data'!$A$1:$A$1893='Core data'!A2503)*('Clean Data'!$D$1:$D$1893='Core data'!D2503),'Clean Data'!$E$1:$E$1893,,0)</f>
        <v>23</v>
      </c>
    </row>
    <row r="2504" spans="1:9" hidden="1">
      <c r="A2504">
        <v>4</v>
      </c>
      <c r="B2504" t="s">
        <v>444</v>
      </c>
      <c r="C2504" t="s">
        <v>449</v>
      </c>
      <c r="D2504" t="s">
        <v>146</v>
      </c>
      <c r="E2504" s="69" t="s">
        <v>163</v>
      </c>
      <c r="F2504" s="71" t="s">
        <v>449</v>
      </c>
      <c r="G2504" t="s">
        <v>526</v>
      </c>
      <c r="H2504" t="s">
        <v>146</v>
      </c>
      <c r="I2504" cm="1">
        <f t="array" ref="I2504">_xlfn.XLOOKUP(1,('Clean Data'!$A$1:$A$1893='Core data'!A2504)*('Clean Data'!$D$1:$D$1893='Core data'!D2504),'Clean Data'!$E$1:$E$1893,,0)</f>
        <v>38</v>
      </c>
    </row>
    <row r="2505" spans="1:9" hidden="1">
      <c r="A2505">
        <v>4</v>
      </c>
      <c r="B2505" t="s">
        <v>444</v>
      </c>
      <c r="C2505" t="s">
        <v>449</v>
      </c>
      <c r="D2505" t="s">
        <v>146</v>
      </c>
      <c r="E2505" s="68" t="s">
        <v>164</v>
      </c>
      <c r="F2505" s="70" t="s">
        <v>449</v>
      </c>
      <c r="G2505" t="s">
        <v>527</v>
      </c>
      <c r="H2505" t="s">
        <v>146</v>
      </c>
      <c r="I2505" cm="1">
        <f t="array" ref="I2505">_xlfn.XLOOKUP(1,('Clean Data'!$A$1:$A$1893='Core data'!A2505)*('Clean Data'!$D$1:$D$1893='Core data'!D2505),'Clean Data'!$E$1:$E$1893,,0)</f>
        <v>38</v>
      </c>
    </row>
    <row r="2506" spans="1:9" hidden="1">
      <c r="A2506">
        <v>4</v>
      </c>
      <c r="B2506" t="s">
        <v>444</v>
      </c>
      <c r="C2506" t="s">
        <v>449</v>
      </c>
      <c r="D2506" t="s">
        <v>146</v>
      </c>
      <c r="E2506" s="73" t="s">
        <v>162</v>
      </c>
      <c r="F2506" t="s">
        <v>449</v>
      </c>
      <c r="G2506" t="s">
        <v>449</v>
      </c>
      <c r="H2506" t="s">
        <v>146</v>
      </c>
      <c r="I2506" cm="1">
        <f t="array" ref="I2506">_xlfn.XLOOKUP(1,('Clean Data'!$A$1:$A$1893='Core data'!A2506)*('Clean Data'!$D$1:$D$1893='Core data'!D2506),'Clean Data'!$E$1:$E$1893,,0)</f>
        <v>38</v>
      </c>
    </row>
    <row r="2507" spans="1:9" hidden="1">
      <c r="A2507">
        <v>5</v>
      </c>
      <c r="B2507" t="s">
        <v>169</v>
      </c>
      <c r="C2507" t="s">
        <v>449</v>
      </c>
      <c r="D2507" t="s">
        <v>146</v>
      </c>
      <c r="E2507" s="69" t="s">
        <v>163</v>
      </c>
      <c r="F2507" s="71" t="s">
        <v>449</v>
      </c>
      <c r="G2507" t="s">
        <v>526</v>
      </c>
      <c r="H2507" t="s">
        <v>146</v>
      </c>
      <c r="I2507" cm="1">
        <f t="array" ref="I2507">_xlfn.XLOOKUP(1,('Clean Data'!$A$1:$A$1893='Core data'!A2507)*('Clean Data'!$D$1:$D$1893='Core data'!D2507),'Clean Data'!$E$1:$E$1893,,0)</f>
        <v>37</v>
      </c>
    </row>
    <row r="2508" spans="1:9" hidden="1">
      <c r="A2508">
        <v>5</v>
      </c>
      <c r="B2508" t="s">
        <v>169</v>
      </c>
      <c r="C2508" t="s">
        <v>449</v>
      </c>
      <c r="D2508" t="s">
        <v>146</v>
      </c>
      <c r="E2508" s="68" t="s">
        <v>164</v>
      </c>
      <c r="F2508" s="70" t="s">
        <v>449</v>
      </c>
      <c r="G2508" t="s">
        <v>527</v>
      </c>
      <c r="H2508" t="s">
        <v>146</v>
      </c>
      <c r="I2508" cm="1">
        <f t="array" ref="I2508">_xlfn.XLOOKUP(1,('Clean Data'!$A$1:$A$1893='Core data'!A2508)*('Clean Data'!$D$1:$D$1893='Core data'!D2508),'Clean Data'!$E$1:$E$1893,,0)</f>
        <v>37</v>
      </c>
    </row>
    <row r="2509" spans="1:9" hidden="1">
      <c r="A2509">
        <v>5</v>
      </c>
      <c r="B2509" t="s">
        <v>169</v>
      </c>
      <c r="C2509" t="s">
        <v>449</v>
      </c>
      <c r="D2509" t="s">
        <v>146</v>
      </c>
      <c r="E2509" s="73" t="s">
        <v>162</v>
      </c>
      <c r="F2509" t="s">
        <v>449</v>
      </c>
      <c r="G2509" t="s">
        <v>449</v>
      </c>
      <c r="H2509" t="s">
        <v>146</v>
      </c>
      <c r="I2509" cm="1">
        <f t="array" ref="I2509">_xlfn.XLOOKUP(1,('Clean Data'!$A$1:$A$1893='Core data'!A2509)*('Clean Data'!$D$1:$D$1893='Core data'!D2509),'Clean Data'!$E$1:$E$1893,,0)</f>
        <v>37</v>
      </c>
    </row>
    <row r="2510" spans="1:9" hidden="1">
      <c r="A2510">
        <v>6</v>
      </c>
      <c r="B2510" t="s">
        <v>170</v>
      </c>
      <c r="C2510" t="s">
        <v>449</v>
      </c>
      <c r="D2510" t="s">
        <v>146</v>
      </c>
      <c r="E2510" s="69" t="s">
        <v>163</v>
      </c>
      <c r="F2510" s="71" t="s">
        <v>449</v>
      </c>
      <c r="G2510" t="s">
        <v>526</v>
      </c>
      <c r="H2510" t="s">
        <v>146</v>
      </c>
      <c r="I2510" cm="1">
        <f t="array" ref="I2510">_xlfn.XLOOKUP(1,('Clean Data'!$A$1:$A$1893='Core data'!A2510)*('Clean Data'!$D$1:$D$1893='Core data'!D2510),'Clean Data'!$E$1:$E$1893,,0)</f>
        <v>40</v>
      </c>
    </row>
    <row r="2511" spans="1:9" hidden="1">
      <c r="A2511">
        <v>6</v>
      </c>
      <c r="B2511" t="s">
        <v>170</v>
      </c>
      <c r="C2511" t="s">
        <v>449</v>
      </c>
      <c r="D2511" t="s">
        <v>146</v>
      </c>
      <c r="E2511" s="68" t="s">
        <v>164</v>
      </c>
      <c r="F2511" s="70" t="s">
        <v>449</v>
      </c>
      <c r="G2511" t="s">
        <v>527</v>
      </c>
      <c r="H2511" t="s">
        <v>146</v>
      </c>
      <c r="I2511" cm="1">
        <f t="array" ref="I2511">_xlfn.XLOOKUP(1,('Clean Data'!$A$1:$A$1893='Core data'!A2511)*('Clean Data'!$D$1:$D$1893='Core data'!D2511),'Clean Data'!$E$1:$E$1893,,0)</f>
        <v>40</v>
      </c>
    </row>
    <row r="2512" spans="1:9" hidden="1">
      <c r="A2512">
        <v>6</v>
      </c>
      <c r="B2512" t="s">
        <v>170</v>
      </c>
      <c r="C2512" t="s">
        <v>449</v>
      </c>
      <c r="D2512" t="s">
        <v>146</v>
      </c>
      <c r="E2512" s="73" t="s">
        <v>162</v>
      </c>
      <c r="F2512" t="s">
        <v>449</v>
      </c>
      <c r="G2512" t="s">
        <v>449</v>
      </c>
      <c r="H2512" t="s">
        <v>146</v>
      </c>
      <c r="I2512" cm="1">
        <f t="array" ref="I2512">_xlfn.XLOOKUP(1,('Clean Data'!$A$1:$A$1893='Core data'!A2512)*('Clean Data'!$D$1:$D$1893='Core data'!D2512),'Clean Data'!$E$1:$E$1893,,0)</f>
        <v>40</v>
      </c>
    </row>
    <row r="2513" spans="1:9" hidden="1">
      <c r="A2513">
        <v>7</v>
      </c>
      <c r="B2513" t="s">
        <v>171</v>
      </c>
      <c r="C2513" t="s">
        <v>449</v>
      </c>
      <c r="D2513" t="s">
        <v>146</v>
      </c>
      <c r="E2513" s="69" t="s">
        <v>163</v>
      </c>
      <c r="F2513" s="71" t="s">
        <v>449</v>
      </c>
      <c r="G2513" t="s">
        <v>526</v>
      </c>
      <c r="H2513" t="s">
        <v>146</v>
      </c>
      <c r="I2513" cm="1">
        <f t="array" ref="I2513">_xlfn.XLOOKUP(1,('Clean Data'!$A$1:$A$1893='Core data'!A2513)*('Clean Data'!$D$1:$D$1893='Core data'!D2513),'Clean Data'!$E$1:$E$1893,,0)</f>
        <v>28</v>
      </c>
    </row>
    <row r="2514" spans="1:9" hidden="1">
      <c r="A2514">
        <v>7</v>
      </c>
      <c r="B2514" t="s">
        <v>171</v>
      </c>
      <c r="C2514" t="s">
        <v>449</v>
      </c>
      <c r="D2514" t="s">
        <v>146</v>
      </c>
      <c r="E2514" s="68" t="s">
        <v>164</v>
      </c>
      <c r="F2514" s="70" t="s">
        <v>449</v>
      </c>
      <c r="G2514" t="s">
        <v>527</v>
      </c>
      <c r="H2514" t="s">
        <v>146</v>
      </c>
      <c r="I2514" cm="1">
        <f t="array" ref="I2514">_xlfn.XLOOKUP(1,('Clean Data'!$A$1:$A$1893='Core data'!A2514)*('Clean Data'!$D$1:$D$1893='Core data'!D2514),'Clean Data'!$E$1:$E$1893,,0)</f>
        <v>28</v>
      </c>
    </row>
    <row r="2515" spans="1:9" hidden="1">
      <c r="A2515">
        <v>7</v>
      </c>
      <c r="B2515" t="s">
        <v>171</v>
      </c>
      <c r="C2515" t="s">
        <v>449</v>
      </c>
      <c r="D2515" t="s">
        <v>146</v>
      </c>
      <c r="E2515" s="73" t="s">
        <v>162</v>
      </c>
      <c r="F2515" t="s">
        <v>449</v>
      </c>
      <c r="G2515" t="s">
        <v>449</v>
      </c>
      <c r="H2515" t="s">
        <v>146</v>
      </c>
      <c r="I2515" cm="1">
        <f t="array" ref="I2515">_xlfn.XLOOKUP(1,('Clean Data'!$A$1:$A$1893='Core data'!A2515)*('Clean Data'!$D$1:$D$1893='Core data'!D2515),'Clean Data'!$E$1:$E$1893,,0)</f>
        <v>28</v>
      </c>
    </row>
    <row r="2516" spans="1:9" hidden="1">
      <c r="A2516">
        <v>8</v>
      </c>
      <c r="B2516" t="s">
        <v>172</v>
      </c>
      <c r="C2516" t="s">
        <v>449</v>
      </c>
      <c r="D2516" t="s">
        <v>146</v>
      </c>
      <c r="E2516" s="69" t="s">
        <v>163</v>
      </c>
      <c r="F2516" s="71" t="s">
        <v>449</v>
      </c>
      <c r="G2516" t="s">
        <v>526</v>
      </c>
      <c r="H2516" t="s">
        <v>146</v>
      </c>
      <c r="I2516" cm="1">
        <f t="array" ref="I2516">_xlfn.XLOOKUP(1,('Clean Data'!$A$1:$A$1893='Core data'!A2516)*('Clean Data'!$D$1:$D$1893='Core data'!D2516),'Clean Data'!$E$1:$E$1893,,0)</f>
        <v>38</v>
      </c>
    </row>
    <row r="2517" spans="1:9" hidden="1">
      <c r="A2517">
        <v>8</v>
      </c>
      <c r="B2517" t="s">
        <v>172</v>
      </c>
      <c r="C2517" t="s">
        <v>449</v>
      </c>
      <c r="D2517" t="s">
        <v>146</v>
      </c>
      <c r="E2517" s="68" t="s">
        <v>164</v>
      </c>
      <c r="F2517" s="70" t="s">
        <v>449</v>
      </c>
      <c r="G2517" t="s">
        <v>527</v>
      </c>
      <c r="H2517" t="s">
        <v>146</v>
      </c>
      <c r="I2517" cm="1">
        <f t="array" ref="I2517">_xlfn.XLOOKUP(1,('Clean Data'!$A$1:$A$1893='Core data'!A2517)*('Clean Data'!$D$1:$D$1893='Core data'!D2517),'Clean Data'!$E$1:$E$1893,,0)</f>
        <v>38</v>
      </c>
    </row>
    <row r="2518" spans="1:9" hidden="1">
      <c r="A2518">
        <v>8</v>
      </c>
      <c r="B2518" t="s">
        <v>172</v>
      </c>
      <c r="C2518" t="s">
        <v>449</v>
      </c>
      <c r="D2518" t="s">
        <v>146</v>
      </c>
      <c r="E2518" s="73" t="s">
        <v>162</v>
      </c>
      <c r="F2518" t="s">
        <v>449</v>
      </c>
      <c r="G2518" t="s">
        <v>449</v>
      </c>
      <c r="H2518" t="s">
        <v>146</v>
      </c>
      <c r="I2518" cm="1">
        <f t="array" ref="I2518">_xlfn.XLOOKUP(1,('Clean Data'!$A$1:$A$1893='Core data'!A2518)*('Clean Data'!$D$1:$D$1893='Core data'!D2518),'Clean Data'!$E$1:$E$1893,,0)</f>
        <v>38</v>
      </c>
    </row>
    <row r="2519" spans="1:9" hidden="1">
      <c r="A2519">
        <v>9</v>
      </c>
      <c r="B2519" t="s">
        <v>173</v>
      </c>
      <c r="C2519" t="s">
        <v>449</v>
      </c>
      <c r="D2519" t="s">
        <v>146</v>
      </c>
      <c r="E2519" s="69" t="s">
        <v>163</v>
      </c>
      <c r="F2519" s="71" t="s">
        <v>449</v>
      </c>
      <c r="G2519" t="s">
        <v>526</v>
      </c>
      <c r="H2519" t="s">
        <v>146</v>
      </c>
      <c r="I2519" cm="1">
        <f t="array" ref="I2519">_xlfn.XLOOKUP(1,('Clean Data'!$A$1:$A$1893='Core data'!A2519)*('Clean Data'!$D$1:$D$1893='Core data'!D2519),'Clean Data'!$E$1:$E$1893,,0)</f>
        <v>41</v>
      </c>
    </row>
    <row r="2520" spans="1:9" hidden="1">
      <c r="A2520">
        <v>9</v>
      </c>
      <c r="B2520" t="s">
        <v>173</v>
      </c>
      <c r="C2520" t="s">
        <v>449</v>
      </c>
      <c r="D2520" t="s">
        <v>146</v>
      </c>
      <c r="E2520" s="68" t="s">
        <v>164</v>
      </c>
      <c r="F2520" s="70" t="s">
        <v>449</v>
      </c>
      <c r="G2520" t="s">
        <v>527</v>
      </c>
      <c r="H2520" t="s">
        <v>146</v>
      </c>
      <c r="I2520" cm="1">
        <f t="array" ref="I2520">_xlfn.XLOOKUP(1,('Clean Data'!$A$1:$A$1893='Core data'!A2520)*('Clean Data'!$D$1:$D$1893='Core data'!D2520),'Clean Data'!$E$1:$E$1893,,0)</f>
        <v>41</v>
      </c>
    </row>
    <row r="2521" spans="1:9" hidden="1">
      <c r="A2521">
        <v>9</v>
      </c>
      <c r="B2521" t="s">
        <v>173</v>
      </c>
      <c r="C2521" t="s">
        <v>449</v>
      </c>
      <c r="D2521" t="s">
        <v>146</v>
      </c>
      <c r="E2521" s="73" t="s">
        <v>162</v>
      </c>
      <c r="F2521" t="s">
        <v>449</v>
      </c>
      <c r="G2521" t="s">
        <v>449</v>
      </c>
      <c r="H2521" t="s">
        <v>146</v>
      </c>
      <c r="I2521" cm="1">
        <f t="array" ref="I2521">_xlfn.XLOOKUP(1,('Clean Data'!$A$1:$A$1893='Core data'!A2521)*('Clean Data'!$D$1:$D$1893='Core data'!D2521),'Clean Data'!$E$1:$E$1893,,0)</f>
        <v>41</v>
      </c>
    </row>
    <row r="2522" spans="1:9" hidden="1">
      <c r="A2522">
        <v>10</v>
      </c>
      <c r="B2522" t="s">
        <v>174</v>
      </c>
      <c r="C2522" t="s">
        <v>449</v>
      </c>
      <c r="D2522" t="s">
        <v>146</v>
      </c>
      <c r="E2522" s="69" t="s">
        <v>163</v>
      </c>
      <c r="F2522" s="71" t="s">
        <v>449</v>
      </c>
      <c r="G2522" t="s">
        <v>526</v>
      </c>
      <c r="H2522" t="s">
        <v>146</v>
      </c>
      <c r="I2522" cm="1">
        <f t="array" ref="I2522">_xlfn.XLOOKUP(1,('Clean Data'!$A$1:$A$1893='Core data'!A2522)*('Clean Data'!$D$1:$D$1893='Core data'!D2522),'Clean Data'!$E$1:$E$1893,,0)</f>
        <v>30</v>
      </c>
    </row>
    <row r="2523" spans="1:9" hidden="1">
      <c r="A2523">
        <v>10</v>
      </c>
      <c r="B2523" t="s">
        <v>174</v>
      </c>
      <c r="C2523" t="s">
        <v>449</v>
      </c>
      <c r="D2523" t="s">
        <v>146</v>
      </c>
      <c r="E2523" s="68" t="s">
        <v>164</v>
      </c>
      <c r="F2523" s="70" t="s">
        <v>449</v>
      </c>
      <c r="G2523" t="s">
        <v>527</v>
      </c>
      <c r="H2523" t="s">
        <v>146</v>
      </c>
      <c r="I2523" cm="1">
        <f t="array" ref="I2523">_xlfn.XLOOKUP(1,('Clean Data'!$A$1:$A$1893='Core data'!A2523)*('Clean Data'!$D$1:$D$1893='Core data'!D2523),'Clean Data'!$E$1:$E$1893,,0)</f>
        <v>30</v>
      </c>
    </row>
    <row r="2524" spans="1:9" hidden="1">
      <c r="A2524">
        <v>10</v>
      </c>
      <c r="B2524" t="s">
        <v>174</v>
      </c>
      <c r="C2524" t="s">
        <v>449</v>
      </c>
      <c r="D2524" t="s">
        <v>146</v>
      </c>
      <c r="E2524" s="73" t="s">
        <v>162</v>
      </c>
      <c r="F2524" t="s">
        <v>449</v>
      </c>
      <c r="G2524" t="s">
        <v>449</v>
      </c>
      <c r="H2524" t="s">
        <v>146</v>
      </c>
      <c r="I2524" cm="1">
        <f t="array" ref="I2524">_xlfn.XLOOKUP(1,('Clean Data'!$A$1:$A$1893='Core data'!A2524)*('Clean Data'!$D$1:$D$1893='Core data'!D2524),'Clean Data'!$E$1:$E$1893,,0)</f>
        <v>30</v>
      </c>
    </row>
    <row r="2525" spans="1:9" hidden="1">
      <c r="A2525">
        <v>11</v>
      </c>
      <c r="B2525" t="s">
        <v>175</v>
      </c>
      <c r="C2525" t="s">
        <v>449</v>
      </c>
      <c r="D2525" t="s">
        <v>146</v>
      </c>
      <c r="E2525" s="69" t="s">
        <v>163</v>
      </c>
      <c r="F2525" s="71" t="s">
        <v>449</v>
      </c>
      <c r="G2525" t="s">
        <v>526</v>
      </c>
      <c r="H2525" t="s">
        <v>146</v>
      </c>
      <c r="I2525" cm="1">
        <f t="array" ref="I2525">_xlfn.XLOOKUP(1,('Clean Data'!$A$1:$A$1893='Core data'!A2525)*('Clean Data'!$D$1:$D$1893='Core data'!D2525),'Clean Data'!$E$1:$E$1893,,0)</f>
        <v>42</v>
      </c>
    </row>
    <row r="2526" spans="1:9" hidden="1">
      <c r="A2526">
        <v>11</v>
      </c>
      <c r="B2526" t="s">
        <v>175</v>
      </c>
      <c r="C2526" t="s">
        <v>449</v>
      </c>
      <c r="D2526" t="s">
        <v>146</v>
      </c>
      <c r="E2526" s="68" t="s">
        <v>164</v>
      </c>
      <c r="F2526" s="70" t="s">
        <v>449</v>
      </c>
      <c r="G2526" t="s">
        <v>527</v>
      </c>
      <c r="H2526" t="s">
        <v>146</v>
      </c>
      <c r="I2526" cm="1">
        <f t="array" ref="I2526">_xlfn.XLOOKUP(1,('Clean Data'!$A$1:$A$1893='Core data'!A2526)*('Clean Data'!$D$1:$D$1893='Core data'!D2526),'Clean Data'!$E$1:$E$1893,,0)</f>
        <v>42</v>
      </c>
    </row>
    <row r="2527" spans="1:9" hidden="1">
      <c r="A2527">
        <v>11</v>
      </c>
      <c r="B2527" t="s">
        <v>175</v>
      </c>
      <c r="C2527" t="s">
        <v>449</v>
      </c>
      <c r="D2527" t="s">
        <v>146</v>
      </c>
      <c r="E2527" s="73" t="s">
        <v>162</v>
      </c>
      <c r="F2527" t="s">
        <v>449</v>
      </c>
      <c r="G2527" t="s">
        <v>449</v>
      </c>
      <c r="H2527" t="s">
        <v>146</v>
      </c>
      <c r="I2527" cm="1">
        <f t="array" ref="I2527">_xlfn.XLOOKUP(1,('Clean Data'!$A$1:$A$1893='Core data'!A2527)*('Clean Data'!$D$1:$D$1893='Core data'!D2527),'Clean Data'!$E$1:$E$1893,,0)</f>
        <v>42</v>
      </c>
    </row>
    <row r="2528" spans="1:9" hidden="1">
      <c r="A2528">
        <v>12</v>
      </c>
      <c r="B2528" t="s">
        <v>176</v>
      </c>
      <c r="C2528" t="s">
        <v>449</v>
      </c>
      <c r="D2528" t="s">
        <v>146</v>
      </c>
      <c r="E2528" s="69" t="s">
        <v>163</v>
      </c>
      <c r="F2528" s="71" t="s">
        <v>449</v>
      </c>
      <c r="G2528" t="s">
        <v>526</v>
      </c>
      <c r="H2528" t="s">
        <v>146</v>
      </c>
      <c r="I2528" cm="1">
        <f t="array" ref="I2528">_xlfn.XLOOKUP(1,('Clean Data'!$A$1:$A$1893='Core data'!A2528)*('Clean Data'!$D$1:$D$1893='Core data'!D2528),'Clean Data'!$E$1:$E$1893,,0)</f>
        <v>18</v>
      </c>
    </row>
    <row r="2529" spans="1:9" hidden="1">
      <c r="A2529">
        <v>12</v>
      </c>
      <c r="B2529" t="s">
        <v>176</v>
      </c>
      <c r="C2529" t="s">
        <v>449</v>
      </c>
      <c r="D2529" t="s">
        <v>146</v>
      </c>
      <c r="E2529" s="68" t="s">
        <v>164</v>
      </c>
      <c r="F2529" s="70" t="s">
        <v>449</v>
      </c>
      <c r="G2529" t="s">
        <v>527</v>
      </c>
      <c r="H2529" t="s">
        <v>146</v>
      </c>
      <c r="I2529" cm="1">
        <f t="array" ref="I2529">_xlfn.XLOOKUP(1,('Clean Data'!$A$1:$A$1893='Core data'!A2529)*('Clean Data'!$D$1:$D$1893='Core data'!D2529),'Clean Data'!$E$1:$E$1893,,0)</f>
        <v>18</v>
      </c>
    </row>
    <row r="2530" spans="1:9" hidden="1">
      <c r="A2530">
        <v>12</v>
      </c>
      <c r="B2530" t="s">
        <v>176</v>
      </c>
      <c r="C2530" t="s">
        <v>449</v>
      </c>
      <c r="D2530" t="s">
        <v>146</v>
      </c>
      <c r="E2530" s="73" t="s">
        <v>162</v>
      </c>
      <c r="F2530" t="s">
        <v>449</v>
      </c>
      <c r="G2530" t="s">
        <v>449</v>
      </c>
      <c r="H2530" t="s">
        <v>146</v>
      </c>
      <c r="I2530" cm="1">
        <f t="array" ref="I2530">_xlfn.XLOOKUP(1,('Clean Data'!$A$1:$A$1893='Core data'!A2530)*('Clean Data'!$D$1:$D$1893='Core data'!D2530),'Clean Data'!$E$1:$E$1893,,0)</f>
        <v>18</v>
      </c>
    </row>
    <row r="2531" spans="1:9" hidden="1">
      <c r="A2531">
        <v>13</v>
      </c>
      <c r="B2531" t="s">
        <v>177</v>
      </c>
      <c r="C2531" t="s">
        <v>449</v>
      </c>
      <c r="D2531" t="s">
        <v>146</v>
      </c>
      <c r="E2531" s="69" t="s">
        <v>163</v>
      </c>
      <c r="F2531" s="71" t="s">
        <v>449</v>
      </c>
      <c r="G2531" t="s">
        <v>526</v>
      </c>
      <c r="H2531" t="s">
        <v>146</v>
      </c>
      <c r="I2531" cm="1">
        <f t="array" ref="I2531">_xlfn.XLOOKUP(1,('Clean Data'!$A$1:$A$1893='Core data'!A2531)*('Clean Data'!$D$1:$D$1893='Core data'!D2531),'Clean Data'!$E$1:$E$1893,,0)</f>
        <v>47</v>
      </c>
    </row>
    <row r="2532" spans="1:9" hidden="1">
      <c r="A2532">
        <v>13</v>
      </c>
      <c r="B2532" t="s">
        <v>177</v>
      </c>
      <c r="C2532" t="s">
        <v>449</v>
      </c>
      <c r="D2532" t="s">
        <v>146</v>
      </c>
      <c r="E2532" s="68" t="s">
        <v>164</v>
      </c>
      <c r="F2532" s="70" t="s">
        <v>449</v>
      </c>
      <c r="G2532" t="s">
        <v>527</v>
      </c>
      <c r="H2532" t="s">
        <v>146</v>
      </c>
      <c r="I2532" cm="1">
        <f t="array" ref="I2532">_xlfn.XLOOKUP(1,('Clean Data'!$A$1:$A$1893='Core data'!A2532)*('Clean Data'!$D$1:$D$1893='Core data'!D2532),'Clean Data'!$E$1:$E$1893,,0)</f>
        <v>47</v>
      </c>
    </row>
    <row r="2533" spans="1:9" hidden="1">
      <c r="A2533">
        <v>13</v>
      </c>
      <c r="B2533" t="s">
        <v>177</v>
      </c>
      <c r="C2533" t="s">
        <v>449</v>
      </c>
      <c r="D2533" t="s">
        <v>146</v>
      </c>
      <c r="E2533" s="73" t="s">
        <v>162</v>
      </c>
      <c r="F2533" t="s">
        <v>449</v>
      </c>
      <c r="G2533" t="s">
        <v>449</v>
      </c>
      <c r="H2533" t="s">
        <v>146</v>
      </c>
      <c r="I2533" cm="1">
        <f t="array" ref="I2533">_xlfn.XLOOKUP(1,('Clean Data'!$A$1:$A$1893='Core data'!A2533)*('Clean Data'!$D$1:$D$1893='Core data'!D2533),'Clean Data'!$E$1:$E$1893,,0)</f>
        <v>47</v>
      </c>
    </row>
    <row r="2534" spans="1:9" hidden="1">
      <c r="A2534">
        <v>14</v>
      </c>
      <c r="B2534" t="s">
        <v>178</v>
      </c>
      <c r="C2534" t="s">
        <v>449</v>
      </c>
      <c r="D2534" t="s">
        <v>146</v>
      </c>
      <c r="E2534" s="69" t="s">
        <v>163</v>
      </c>
      <c r="F2534" s="71" t="s">
        <v>449</v>
      </c>
      <c r="G2534" t="s">
        <v>526</v>
      </c>
      <c r="H2534" t="s">
        <v>146</v>
      </c>
      <c r="I2534" cm="1">
        <f t="array" ref="I2534">_xlfn.XLOOKUP(1,('Clean Data'!$A$1:$A$1893='Core data'!A2534)*('Clean Data'!$D$1:$D$1893='Core data'!D2534),'Clean Data'!$E$1:$E$1893,,0)</f>
        <v>39</v>
      </c>
    </row>
    <row r="2535" spans="1:9" hidden="1">
      <c r="A2535">
        <v>14</v>
      </c>
      <c r="B2535" t="s">
        <v>178</v>
      </c>
      <c r="C2535" t="s">
        <v>449</v>
      </c>
      <c r="D2535" t="s">
        <v>146</v>
      </c>
      <c r="E2535" s="68" t="s">
        <v>164</v>
      </c>
      <c r="F2535" s="70" t="s">
        <v>449</v>
      </c>
      <c r="G2535" t="s">
        <v>527</v>
      </c>
      <c r="H2535" t="s">
        <v>146</v>
      </c>
      <c r="I2535" cm="1">
        <f t="array" ref="I2535">_xlfn.XLOOKUP(1,('Clean Data'!$A$1:$A$1893='Core data'!A2535)*('Clean Data'!$D$1:$D$1893='Core data'!D2535),'Clean Data'!$E$1:$E$1893,,0)</f>
        <v>39</v>
      </c>
    </row>
    <row r="2536" spans="1:9" hidden="1">
      <c r="A2536">
        <v>14</v>
      </c>
      <c r="B2536" t="s">
        <v>178</v>
      </c>
      <c r="C2536" t="s">
        <v>449</v>
      </c>
      <c r="D2536" t="s">
        <v>146</v>
      </c>
      <c r="E2536" s="73" t="s">
        <v>162</v>
      </c>
      <c r="F2536" t="s">
        <v>449</v>
      </c>
      <c r="G2536" t="s">
        <v>449</v>
      </c>
      <c r="H2536" t="s">
        <v>146</v>
      </c>
      <c r="I2536" cm="1">
        <f t="array" ref="I2536">_xlfn.XLOOKUP(1,('Clean Data'!$A$1:$A$1893='Core data'!A2536)*('Clean Data'!$D$1:$D$1893='Core data'!D2536),'Clean Data'!$E$1:$E$1893,,0)</f>
        <v>39</v>
      </c>
    </row>
    <row r="2537" spans="1:9" hidden="1">
      <c r="A2537">
        <v>15</v>
      </c>
      <c r="B2537" t="s">
        <v>179</v>
      </c>
      <c r="C2537" t="s">
        <v>449</v>
      </c>
      <c r="D2537" t="s">
        <v>146</v>
      </c>
      <c r="E2537" s="69" t="s">
        <v>163</v>
      </c>
      <c r="F2537" s="71" t="s">
        <v>449</v>
      </c>
      <c r="G2537" t="s">
        <v>526</v>
      </c>
      <c r="H2537" t="s">
        <v>146</v>
      </c>
      <c r="I2537" cm="1">
        <f t="array" ref="I2537">_xlfn.XLOOKUP(1,('Clean Data'!$A$1:$A$1893='Core data'!A2537)*('Clean Data'!$D$1:$D$1893='Core data'!D2537),'Clean Data'!$E$1:$E$1893,,0)</f>
        <v>39</v>
      </c>
    </row>
    <row r="2538" spans="1:9" hidden="1">
      <c r="A2538">
        <v>15</v>
      </c>
      <c r="B2538" t="s">
        <v>179</v>
      </c>
      <c r="C2538" t="s">
        <v>449</v>
      </c>
      <c r="D2538" t="s">
        <v>146</v>
      </c>
      <c r="E2538" s="68" t="s">
        <v>164</v>
      </c>
      <c r="F2538" s="70" t="s">
        <v>449</v>
      </c>
      <c r="G2538" t="s">
        <v>527</v>
      </c>
      <c r="H2538" t="s">
        <v>146</v>
      </c>
      <c r="I2538" cm="1">
        <f t="array" ref="I2538">_xlfn.XLOOKUP(1,('Clean Data'!$A$1:$A$1893='Core data'!A2538)*('Clean Data'!$D$1:$D$1893='Core data'!D2538),'Clean Data'!$E$1:$E$1893,,0)</f>
        <v>39</v>
      </c>
    </row>
    <row r="2539" spans="1:9" hidden="1">
      <c r="A2539">
        <v>15</v>
      </c>
      <c r="B2539" t="s">
        <v>179</v>
      </c>
      <c r="C2539" t="s">
        <v>449</v>
      </c>
      <c r="D2539" t="s">
        <v>146</v>
      </c>
      <c r="E2539" s="73" t="s">
        <v>162</v>
      </c>
      <c r="F2539" t="s">
        <v>449</v>
      </c>
      <c r="G2539" t="s">
        <v>449</v>
      </c>
      <c r="H2539" t="s">
        <v>146</v>
      </c>
      <c r="I2539" cm="1">
        <f t="array" ref="I2539">_xlfn.XLOOKUP(1,('Clean Data'!$A$1:$A$1893='Core data'!A2539)*('Clean Data'!$D$1:$D$1893='Core data'!D2539),'Clean Data'!$E$1:$E$1893,,0)</f>
        <v>39</v>
      </c>
    </row>
    <row r="2540" spans="1:9" hidden="1">
      <c r="A2540">
        <v>16</v>
      </c>
      <c r="B2540" t="s">
        <v>180</v>
      </c>
      <c r="C2540" t="s">
        <v>449</v>
      </c>
      <c r="D2540" t="s">
        <v>146</v>
      </c>
      <c r="E2540" s="69" t="s">
        <v>163</v>
      </c>
      <c r="F2540" s="71" t="s">
        <v>449</v>
      </c>
      <c r="G2540" t="s">
        <v>526</v>
      </c>
      <c r="H2540" t="s">
        <v>146</v>
      </c>
      <c r="I2540" cm="1">
        <f t="array" ref="I2540">_xlfn.XLOOKUP(1,('Clean Data'!$A$1:$A$1893='Core data'!A2540)*('Clean Data'!$D$1:$D$1893='Core data'!D2540),'Clean Data'!$E$1:$E$1893,,0)</f>
        <v>23</v>
      </c>
    </row>
    <row r="2541" spans="1:9" hidden="1">
      <c r="A2541">
        <v>16</v>
      </c>
      <c r="B2541" t="s">
        <v>180</v>
      </c>
      <c r="C2541" t="s">
        <v>449</v>
      </c>
      <c r="D2541" t="s">
        <v>146</v>
      </c>
      <c r="E2541" s="68" t="s">
        <v>164</v>
      </c>
      <c r="F2541" s="70" t="s">
        <v>449</v>
      </c>
      <c r="G2541" t="s">
        <v>527</v>
      </c>
      <c r="H2541" t="s">
        <v>146</v>
      </c>
      <c r="I2541" cm="1">
        <f t="array" ref="I2541">_xlfn.XLOOKUP(1,('Clean Data'!$A$1:$A$1893='Core data'!A2541)*('Clean Data'!$D$1:$D$1893='Core data'!D2541),'Clean Data'!$E$1:$E$1893,,0)</f>
        <v>23</v>
      </c>
    </row>
    <row r="2542" spans="1:9" hidden="1">
      <c r="A2542">
        <v>16</v>
      </c>
      <c r="B2542" t="s">
        <v>180</v>
      </c>
      <c r="C2542" t="s">
        <v>449</v>
      </c>
      <c r="D2542" t="s">
        <v>146</v>
      </c>
      <c r="E2542" s="73" t="s">
        <v>162</v>
      </c>
      <c r="F2542" t="s">
        <v>449</v>
      </c>
      <c r="G2542" t="s">
        <v>449</v>
      </c>
      <c r="H2542" t="s">
        <v>146</v>
      </c>
      <c r="I2542" cm="1">
        <f t="array" ref="I2542">_xlfn.XLOOKUP(1,('Clean Data'!$A$1:$A$1893='Core data'!A2542)*('Clean Data'!$D$1:$D$1893='Core data'!D2542),'Clean Data'!$E$1:$E$1893,,0)</f>
        <v>23</v>
      </c>
    </row>
    <row r="2543" spans="1:9" hidden="1">
      <c r="A2543">
        <v>1</v>
      </c>
      <c r="B2543" t="s">
        <v>166</v>
      </c>
      <c r="C2543" t="s">
        <v>449</v>
      </c>
      <c r="D2543" t="s">
        <v>147</v>
      </c>
      <c r="E2543" s="69" t="s">
        <v>163</v>
      </c>
      <c r="F2543" s="71" t="s">
        <v>449</v>
      </c>
      <c r="G2543" t="s">
        <v>526</v>
      </c>
      <c r="H2543" t="s">
        <v>415</v>
      </c>
      <c r="I2543" cm="1">
        <f t="array" ref="I2543">_xlfn.XLOOKUP(1,('Clean Data'!$A$1:$A$1893='Core data'!A2543)*('Clean Data'!$D$1:$D$1893='Core data'!D2543),'Clean Data'!$E$1:$E$1893,,0)</f>
        <v>9.6999999999999993</v>
      </c>
    </row>
    <row r="2544" spans="1:9" hidden="1">
      <c r="A2544">
        <v>1</v>
      </c>
      <c r="B2544" t="s">
        <v>166</v>
      </c>
      <c r="C2544" t="s">
        <v>449</v>
      </c>
      <c r="D2544" t="s">
        <v>147</v>
      </c>
      <c r="E2544" s="68" t="s">
        <v>164</v>
      </c>
      <c r="F2544" s="70" t="s">
        <v>449</v>
      </c>
      <c r="G2544" t="s">
        <v>527</v>
      </c>
      <c r="H2544" t="s">
        <v>416</v>
      </c>
      <c r="I2544" cm="1">
        <f t="array" ref="I2544">_xlfn.XLOOKUP(1,('Clean Data'!$A$1:$A$1893='Core data'!A2544)*('Clean Data'!$D$1:$D$1893='Core data'!D2544),'Clean Data'!$E$1:$E$1893,,0)</f>
        <v>9.6999999999999993</v>
      </c>
    </row>
    <row r="2545" spans="1:9" hidden="1">
      <c r="A2545">
        <v>1</v>
      </c>
      <c r="B2545" t="s">
        <v>166</v>
      </c>
      <c r="C2545" t="s">
        <v>449</v>
      </c>
      <c r="D2545" t="s">
        <v>147</v>
      </c>
      <c r="E2545" s="73" t="s">
        <v>162</v>
      </c>
      <c r="F2545" t="s">
        <v>449</v>
      </c>
      <c r="G2545" t="s">
        <v>449</v>
      </c>
      <c r="H2545" t="s">
        <v>147</v>
      </c>
      <c r="I2545" cm="1">
        <f t="array" ref="I2545">_xlfn.XLOOKUP(1,('Clean Data'!$A$1:$A$1893='Core data'!A2545)*('Clean Data'!$D$1:$D$1893='Core data'!D2545),'Clean Data'!$E$1:$E$1893,,0)</f>
        <v>9.6999999999999993</v>
      </c>
    </row>
    <row r="2546" spans="1:9" hidden="1">
      <c r="A2546">
        <v>4</v>
      </c>
      <c r="B2546" t="s">
        <v>444</v>
      </c>
      <c r="C2546" t="s">
        <v>449</v>
      </c>
      <c r="D2546" t="s">
        <v>147</v>
      </c>
      <c r="E2546" s="69" t="s">
        <v>163</v>
      </c>
      <c r="F2546" s="71" t="s">
        <v>449</v>
      </c>
      <c r="G2546" t="s">
        <v>526</v>
      </c>
      <c r="H2546" t="s">
        <v>415</v>
      </c>
      <c r="I2546" cm="1">
        <f t="array" ref="I2546">_xlfn.XLOOKUP(1,('Clean Data'!$A$1:$A$1893='Core data'!A2546)*('Clean Data'!$D$1:$D$1893='Core data'!D2546),'Clean Data'!$E$1:$E$1893,,0)</f>
        <v>9.1999999999999993</v>
      </c>
    </row>
    <row r="2547" spans="1:9" hidden="1">
      <c r="A2547">
        <v>4</v>
      </c>
      <c r="B2547" t="s">
        <v>444</v>
      </c>
      <c r="C2547" t="s">
        <v>449</v>
      </c>
      <c r="D2547" t="s">
        <v>147</v>
      </c>
      <c r="E2547" s="68" t="s">
        <v>164</v>
      </c>
      <c r="F2547" s="70" t="s">
        <v>449</v>
      </c>
      <c r="G2547" t="s">
        <v>527</v>
      </c>
      <c r="H2547" t="s">
        <v>416</v>
      </c>
      <c r="I2547" cm="1">
        <f t="array" ref="I2547">_xlfn.XLOOKUP(1,('Clean Data'!$A$1:$A$1893='Core data'!A2547)*('Clean Data'!$D$1:$D$1893='Core data'!D2547),'Clean Data'!$E$1:$E$1893,,0)</f>
        <v>9.1999999999999993</v>
      </c>
    </row>
    <row r="2548" spans="1:9" hidden="1">
      <c r="A2548">
        <v>4</v>
      </c>
      <c r="B2548" t="s">
        <v>444</v>
      </c>
      <c r="C2548" t="s">
        <v>449</v>
      </c>
      <c r="D2548" t="s">
        <v>147</v>
      </c>
      <c r="E2548" s="73" t="s">
        <v>162</v>
      </c>
      <c r="F2548" t="s">
        <v>449</v>
      </c>
      <c r="G2548" t="s">
        <v>449</v>
      </c>
      <c r="H2548" t="s">
        <v>147</v>
      </c>
      <c r="I2548" cm="1">
        <f t="array" ref="I2548">_xlfn.XLOOKUP(1,('Clean Data'!$A$1:$A$1893='Core data'!A2548)*('Clean Data'!$D$1:$D$1893='Core data'!D2548),'Clean Data'!$E$1:$E$1893,,0)</f>
        <v>9.1999999999999993</v>
      </c>
    </row>
    <row r="2549" spans="1:9" hidden="1">
      <c r="A2549">
        <v>5</v>
      </c>
      <c r="B2549" t="s">
        <v>169</v>
      </c>
      <c r="C2549" t="s">
        <v>449</v>
      </c>
      <c r="D2549" t="s">
        <v>147</v>
      </c>
      <c r="E2549" s="69" t="s">
        <v>163</v>
      </c>
      <c r="F2549" s="71" t="s">
        <v>449</v>
      </c>
      <c r="G2549" t="s">
        <v>526</v>
      </c>
      <c r="H2549" t="s">
        <v>415</v>
      </c>
      <c r="I2549" cm="1">
        <f t="array" ref="I2549">_xlfn.XLOOKUP(1,('Clean Data'!$A$1:$A$1893='Core data'!A2549)*('Clean Data'!$D$1:$D$1893='Core data'!D2549),'Clean Data'!$E$1:$E$1893,,0)</f>
        <v>8.1999999999999993</v>
      </c>
    </row>
    <row r="2550" spans="1:9" hidden="1">
      <c r="A2550">
        <v>5</v>
      </c>
      <c r="B2550" t="s">
        <v>169</v>
      </c>
      <c r="C2550" t="s">
        <v>449</v>
      </c>
      <c r="D2550" t="s">
        <v>147</v>
      </c>
      <c r="E2550" s="68" t="s">
        <v>164</v>
      </c>
      <c r="F2550" s="70" t="s">
        <v>449</v>
      </c>
      <c r="G2550" t="s">
        <v>527</v>
      </c>
      <c r="H2550" t="s">
        <v>416</v>
      </c>
      <c r="I2550" cm="1">
        <f t="array" ref="I2550">_xlfn.XLOOKUP(1,('Clean Data'!$A$1:$A$1893='Core data'!A2550)*('Clean Data'!$D$1:$D$1893='Core data'!D2550),'Clean Data'!$E$1:$E$1893,,0)</f>
        <v>8.1999999999999993</v>
      </c>
    </row>
    <row r="2551" spans="1:9" hidden="1">
      <c r="A2551">
        <v>5</v>
      </c>
      <c r="B2551" t="s">
        <v>169</v>
      </c>
      <c r="C2551" t="s">
        <v>449</v>
      </c>
      <c r="D2551" t="s">
        <v>147</v>
      </c>
      <c r="E2551" s="73" t="s">
        <v>162</v>
      </c>
      <c r="F2551" t="s">
        <v>449</v>
      </c>
      <c r="G2551" t="s">
        <v>449</v>
      </c>
      <c r="H2551" t="s">
        <v>147</v>
      </c>
      <c r="I2551" cm="1">
        <f t="array" ref="I2551">_xlfn.XLOOKUP(1,('Clean Data'!$A$1:$A$1893='Core data'!A2551)*('Clean Data'!$D$1:$D$1893='Core data'!D2551),'Clean Data'!$E$1:$E$1893,,0)</f>
        <v>8.1999999999999993</v>
      </c>
    </row>
    <row r="2552" spans="1:9" hidden="1">
      <c r="A2552">
        <v>6</v>
      </c>
      <c r="B2552" t="s">
        <v>170</v>
      </c>
      <c r="C2552" t="s">
        <v>449</v>
      </c>
      <c r="D2552" t="s">
        <v>147</v>
      </c>
      <c r="E2552" s="69" t="s">
        <v>163</v>
      </c>
      <c r="F2552" s="71" t="s">
        <v>449</v>
      </c>
      <c r="G2552" t="s">
        <v>526</v>
      </c>
      <c r="H2552" t="s">
        <v>415</v>
      </c>
      <c r="I2552" cm="1">
        <f t="array" ref="I2552">_xlfn.XLOOKUP(1,('Clean Data'!$A$1:$A$1893='Core data'!A2552)*('Clean Data'!$D$1:$D$1893='Core data'!D2552),'Clean Data'!$E$1:$E$1893,,0)</f>
        <v>31.9</v>
      </c>
    </row>
    <row r="2553" spans="1:9" hidden="1">
      <c r="A2553">
        <v>6</v>
      </c>
      <c r="B2553" t="s">
        <v>170</v>
      </c>
      <c r="C2553" t="s">
        <v>449</v>
      </c>
      <c r="D2553" t="s">
        <v>147</v>
      </c>
      <c r="E2553" s="68" t="s">
        <v>164</v>
      </c>
      <c r="F2553" s="70" t="s">
        <v>449</v>
      </c>
      <c r="G2553" t="s">
        <v>527</v>
      </c>
      <c r="H2553" t="s">
        <v>416</v>
      </c>
      <c r="I2553" cm="1">
        <f t="array" ref="I2553">_xlfn.XLOOKUP(1,('Clean Data'!$A$1:$A$1893='Core data'!A2553)*('Clean Data'!$D$1:$D$1893='Core data'!D2553),'Clean Data'!$E$1:$E$1893,,0)</f>
        <v>31.9</v>
      </c>
    </row>
    <row r="2554" spans="1:9" hidden="1">
      <c r="A2554">
        <v>6</v>
      </c>
      <c r="B2554" t="s">
        <v>170</v>
      </c>
      <c r="C2554" t="s">
        <v>449</v>
      </c>
      <c r="D2554" t="s">
        <v>147</v>
      </c>
      <c r="E2554" s="73" t="s">
        <v>162</v>
      </c>
      <c r="F2554" t="s">
        <v>449</v>
      </c>
      <c r="G2554" t="s">
        <v>449</v>
      </c>
      <c r="H2554" t="s">
        <v>147</v>
      </c>
      <c r="I2554" cm="1">
        <f t="array" ref="I2554">_xlfn.XLOOKUP(1,('Clean Data'!$A$1:$A$1893='Core data'!A2554)*('Clean Data'!$D$1:$D$1893='Core data'!D2554),'Clean Data'!$E$1:$E$1893,,0)</f>
        <v>31.9</v>
      </c>
    </row>
    <row r="2555" spans="1:9" hidden="1">
      <c r="A2555">
        <v>7</v>
      </c>
      <c r="B2555" t="s">
        <v>171</v>
      </c>
      <c r="C2555" t="s">
        <v>449</v>
      </c>
      <c r="D2555" t="s">
        <v>147</v>
      </c>
      <c r="E2555" s="69" t="s">
        <v>163</v>
      </c>
      <c r="F2555" s="71" t="s">
        <v>449</v>
      </c>
      <c r="G2555" t="s">
        <v>526</v>
      </c>
      <c r="H2555" t="s">
        <v>415</v>
      </c>
      <c r="I2555" cm="1">
        <f t="array" ref="I2555">_xlfn.XLOOKUP(1,('Clean Data'!$A$1:$A$1893='Core data'!A2555)*('Clean Data'!$D$1:$D$1893='Core data'!D2555),'Clean Data'!$E$1:$E$1893,,0)</f>
        <v>29.9</v>
      </c>
    </row>
    <row r="2556" spans="1:9" hidden="1">
      <c r="A2556">
        <v>7</v>
      </c>
      <c r="B2556" t="s">
        <v>171</v>
      </c>
      <c r="C2556" t="s">
        <v>449</v>
      </c>
      <c r="D2556" t="s">
        <v>147</v>
      </c>
      <c r="E2556" s="68" t="s">
        <v>164</v>
      </c>
      <c r="F2556" s="70" t="s">
        <v>449</v>
      </c>
      <c r="G2556" t="s">
        <v>527</v>
      </c>
      <c r="H2556" t="s">
        <v>416</v>
      </c>
      <c r="I2556" cm="1">
        <f t="array" ref="I2556">_xlfn.XLOOKUP(1,('Clean Data'!$A$1:$A$1893='Core data'!A2556)*('Clean Data'!$D$1:$D$1893='Core data'!D2556),'Clean Data'!$E$1:$E$1893,,0)</f>
        <v>29.9</v>
      </c>
    </row>
    <row r="2557" spans="1:9" hidden="1">
      <c r="A2557">
        <v>7</v>
      </c>
      <c r="B2557" t="s">
        <v>171</v>
      </c>
      <c r="C2557" t="s">
        <v>449</v>
      </c>
      <c r="D2557" t="s">
        <v>147</v>
      </c>
      <c r="E2557" s="73" t="s">
        <v>162</v>
      </c>
      <c r="F2557" t="s">
        <v>449</v>
      </c>
      <c r="G2557" t="s">
        <v>449</v>
      </c>
      <c r="H2557" t="s">
        <v>147</v>
      </c>
      <c r="I2557" cm="1">
        <f t="array" ref="I2557">_xlfn.XLOOKUP(1,('Clean Data'!$A$1:$A$1893='Core data'!A2557)*('Clean Data'!$D$1:$D$1893='Core data'!D2557),'Clean Data'!$E$1:$E$1893,,0)</f>
        <v>29.9</v>
      </c>
    </row>
    <row r="2558" spans="1:9" hidden="1">
      <c r="A2558">
        <v>8</v>
      </c>
      <c r="B2558" t="s">
        <v>172</v>
      </c>
      <c r="C2558" t="s">
        <v>449</v>
      </c>
      <c r="D2558" t="s">
        <v>147</v>
      </c>
      <c r="E2558" s="69" t="s">
        <v>163</v>
      </c>
      <c r="F2558" s="71" t="s">
        <v>449</v>
      </c>
      <c r="G2558" t="s">
        <v>526</v>
      </c>
      <c r="H2558" t="s">
        <v>415</v>
      </c>
      <c r="I2558" cm="1">
        <f t="array" ref="I2558">_xlfn.XLOOKUP(1,('Clean Data'!$A$1:$A$1893='Core data'!A2558)*('Clean Data'!$D$1:$D$1893='Core data'!D2558),'Clean Data'!$E$1:$E$1893,,0)</f>
        <v>25.9</v>
      </c>
    </row>
    <row r="2559" spans="1:9" hidden="1">
      <c r="A2559">
        <v>8</v>
      </c>
      <c r="B2559" t="s">
        <v>172</v>
      </c>
      <c r="C2559" t="s">
        <v>449</v>
      </c>
      <c r="D2559" t="s">
        <v>147</v>
      </c>
      <c r="E2559" s="68" t="s">
        <v>164</v>
      </c>
      <c r="F2559" s="70" t="s">
        <v>449</v>
      </c>
      <c r="G2559" t="s">
        <v>527</v>
      </c>
      <c r="H2559" t="s">
        <v>416</v>
      </c>
      <c r="I2559" cm="1">
        <f t="array" ref="I2559">_xlfn.XLOOKUP(1,('Clean Data'!$A$1:$A$1893='Core data'!A2559)*('Clean Data'!$D$1:$D$1893='Core data'!D2559),'Clean Data'!$E$1:$E$1893,,0)</f>
        <v>25.9</v>
      </c>
    </row>
    <row r="2560" spans="1:9" hidden="1">
      <c r="A2560">
        <v>8</v>
      </c>
      <c r="B2560" t="s">
        <v>172</v>
      </c>
      <c r="C2560" t="s">
        <v>449</v>
      </c>
      <c r="D2560" t="s">
        <v>147</v>
      </c>
      <c r="E2560" s="73" t="s">
        <v>162</v>
      </c>
      <c r="F2560" t="s">
        <v>449</v>
      </c>
      <c r="G2560" t="s">
        <v>449</v>
      </c>
      <c r="H2560" t="s">
        <v>147</v>
      </c>
      <c r="I2560" cm="1">
        <f t="array" ref="I2560">_xlfn.XLOOKUP(1,('Clean Data'!$A$1:$A$1893='Core data'!A2560)*('Clean Data'!$D$1:$D$1893='Core data'!D2560),'Clean Data'!$E$1:$E$1893,,0)</f>
        <v>25.9</v>
      </c>
    </row>
    <row r="2561" spans="1:9" hidden="1">
      <c r="A2561">
        <v>10</v>
      </c>
      <c r="B2561" t="s">
        <v>174</v>
      </c>
      <c r="C2561" t="s">
        <v>449</v>
      </c>
      <c r="D2561" t="s">
        <v>147</v>
      </c>
      <c r="E2561" s="69" t="s">
        <v>163</v>
      </c>
      <c r="F2561" s="71" t="s">
        <v>449</v>
      </c>
      <c r="G2561" t="s">
        <v>526</v>
      </c>
      <c r="H2561" t="s">
        <v>415</v>
      </c>
      <c r="I2561" cm="1">
        <f t="array" ref="I2561">_xlfn.XLOOKUP(1,('Clean Data'!$A$1:$A$1893='Core data'!A2561)*('Clean Data'!$D$1:$D$1893='Core data'!D2561),'Clean Data'!$E$1:$E$1893,,0)</f>
        <v>20.7</v>
      </c>
    </row>
    <row r="2562" spans="1:9" hidden="1">
      <c r="A2562">
        <v>10</v>
      </c>
      <c r="B2562" t="s">
        <v>174</v>
      </c>
      <c r="C2562" t="s">
        <v>449</v>
      </c>
      <c r="D2562" t="s">
        <v>147</v>
      </c>
      <c r="E2562" s="68" t="s">
        <v>164</v>
      </c>
      <c r="F2562" s="70" t="s">
        <v>449</v>
      </c>
      <c r="G2562" t="s">
        <v>527</v>
      </c>
      <c r="H2562" t="s">
        <v>416</v>
      </c>
      <c r="I2562" cm="1">
        <f t="array" ref="I2562">_xlfn.XLOOKUP(1,('Clean Data'!$A$1:$A$1893='Core data'!A2562)*('Clean Data'!$D$1:$D$1893='Core data'!D2562),'Clean Data'!$E$1:$E$1893,,0)</f>
        <v>20.7</v>
      </c>
    </row>
    <row r="2563" spans="1:9" hidden="1">
      <c r="A2563">
        <v>10</v>
      </c>
      <c r="B2563" t="s">
        <v>174</v>
      </c>
      <c r="C2563" t="s">
        <v>449</v>
      </c>
      <c r="D2563" t="s">
        <v>147</v>
      </c>
      <c r="E2563" s="73" t="s">
        <v>162</v>
      </c>
      <c r="F2563" t="s">
        <v>449</v>
      </c>
      <c r="G2563" t="s">
        <v>449</v>
      </c>
      <c r="H2563" t="s">
        <v>147</v>
      </c>
      <c r="I2563" cm="1">
        <f t="array" ref="I2563">_xlfn.XLOOKUP(1,('Clean Data'!$A$1:$A$1893='Core data'!A2563)*('Clean Data'!$D$1:$D$1893='Core data'!D2563),'Clean Data'!$E$1:$E$1893,,0)</f>
        <v>20.7</v>
      </c>
    </row>
    <row r="2564" spans="1:9" hidden="1">
      <c r="A2564">
        <v>13</v>
      </c>
      <c r="B2564" t="s">
        <v>177</v>
      </c>
      <c r="C2564" t="s">
        <v>449</v>
      </c>
      <c r="D2564" t="s">
        <v>147</v>
      </c>
      <c r="E2564" s="69" t="s">
        <v>163</v>
      </c>
      <c r="F2564" s="71" t="s">
        <v>449</v>
      </c>
      <c r="G2564" t="s">
        <v>526</v>
      </c>
      <c r="H2564" t="s">
        <v>415</v>
      </c>
      <c r="I2564" cm="1">
        <f t="array" ref="I2564">_xlfn.XLOOKUP(1,('Clean Data'!$A$1:$A$1893='Core data'!A2564)*('Clean Data'!$D$1:$D$1893='Core data'!D2564),'Clean Data'!$E$1:$E$1893,,0)</f>
        <v>5</v>
      </c>
    </row>
    <row r="2565" spans="1:9" hidden="1">
      <c r="A2565">
        <v>13</v>
      </c>
      <c r="B2565" t="s">
        <v>177</v>
      </c>
      <c r="C2565" t="s">
        <v>449</v>
      </c>
      <c r="D2565" t="s">
        <v>147</v>
      </c>
      <c r="E2565" s="68" t="s">
        <v>164</v>
      </c>
      <c r="F2565" s="70" t="s">
        <v>449</v>
      </c>
      <c r="G2565" t="s">
        <v>527</v>
      </c>
      <c r="H2565" t="s">
        <v>416</v>
      </c>
      <c r="I2565" cm="1">
        <f t="array" ref="I2565">_xlfn.XLOOKUP(1,('Clean Data'!$A$1:$A$1893='Core data'!A2565)*('Clean Data'!$D$1:$D$1893='Core data'!D2565),'Clean Data'!$E$1:$E$1893,,0)</f>
        <v>5</v>
      </c>
    </row>
    <row r="2566" spans="1:9" hidden="1">
      <c r="A2566">
        <v>13</v>
      </c>
      <c r="B2566" t="s">
        <v>177</v>
      </c>
      <c r="C2566" t="s">
        <v>449</v>
      </c>
      <c r="D2566" t="s">
        <v>147</v>
      </c>
      <c r="E2566" s="73" t="s">
        <v>162</v>
      </c>
      <c r="F2566" t="s">
        <v>449</v>
      </c>
      <c r="G2566" t="s">
        <v>449</v>
      </c>
      <c r="H2566" t="s">
        <v>147</v>
      </c>
      <c r="I2566" cm="1">
        <f t="array" ref="I2566">_xlfn.XLOOKUP(1,('Clean Data'!$A$1:$A$1893='Core data'!A2566)*('Clean Data'!$D$1:$D$1893='Core data'!D2566),'Clean Data'!$E$1:$E$1893,,0)</f>
        <v>5</v>
      </c>
    </row>
    <row r="2567" spans="1:9" hidden="1">
      <c r="A2567">
        <v>14</v>
      </c>
      <c r="B2567" t="s">
        <v>178</v>
      </c>
      <c r="C2567" t="s">
        <v>449</v>
      </c>
      <c r="D2567" t="s">
        <v>147</v>
      </c>
      <c r="E2567" s="69" t="s">
        <v>163</v>
      </c>
      <c r="F2567" s="71" t="s">
        <v>449</v>
      </c>
      <c r="G2567" t="s">
        <v>526</v>
      </c>
      <c r="H2567" t="s">
        <v>415</v>
      </c>
      <c r="I2567" cm="1">
        <f t="array" ref="I2567">_xlfn.XLOOKUP(1,('Clean Data'!$A$1:$A$1893='Core data'!A2567)*('Clean Data'!$D$1:$D$1893='Core data'!D2567),'Clean Data'!$E$1:$E$1893,,0)</f>
        <v>22.8</v>
      </c>
    </row>
    <row r="2568" spans="1:9" hidden="1">
      <c r="A2568">
        <v>14</v>
      </c>
      <c r="B2568" t="s">
        <v>178</v>
      </c>
      <c r="C2568" t="s">
        <v>449</v>
      </c>
      <c r="D2568" t="s">
        <v>147</v>
      </c>
      <c r="E2568" s="68" t="s">
        <v>164</v>
      </c>
      <c r="F2568" s="70" t="s">
        <v>449</v>
      </c>
      <c r="G2568" t="s">
        <v>527</v>
      </c>
      <c r="H2568" t="s">
        <v>416</v>
      </c>
      <c r="I2568" cm="1">
        <f t="array" ref="I2568">_xlfn.XLOOKUP(1,('Clean Data'!$A$1:$A$1893='Core data'!A2568)*('Clean Data'!$D$1:$D$1893='Core data'!D2568),'Clean Data'!$E$1:$E$1893,,0)</f>
        <v>22.8</v>
      </c>
    </row>
    <row r="2569" spans="1:9" hidden="1">
      <c r="A2569">
        <v>14</v>
      </c>
      <c r="B2569" t="s">
        <v>178</v>
      </c>
      <c r="C2569" t="s">
        <v>449</v>
      </c>
      <c r="D2569" t="s">
        <v>147</v>
      </c>
      <c r="E2569" s="73" t="s">
        <v>162</v>
      </c>
      <c r="F2569" t="s">
        <v>449</v>
      </c>
      <c r="G2569" t="s">
        <v>449</v>
      </c>
      <c r="H2569" t="s">
        <v>147</v>
      </c>
      <c r="I2569" cm="1">
        <f t="array" ref="I2569">_xlfn.XLOOKUP(1,('Clean Data'!$A$1:$A$1893='Core data'!A2569)*('Clean Data'!$D$1:$D$1893='Core data'!D2569),'Clean Data'!$E$1:$E$1893,,0)</f>
        <v>22.8</v>
      </c>
    </row>
    <row r="2570" spans="1:9" hidden="1">
      <c r="A2570">
        <v>15</v>
      </c>
      <c r="B2570" t="s">
        <v>179</v>
      </c>
      <c r="C2570" t="s">
        <v>449</v>
      </c>
      <c r="D2570" t="s">
        <v>147</v>
      </c>
      <c r="E2570" s="69" t="s">
        <v>163</v>
      </c>
      <c r="F2570" s="71" t="s">
        <v>449</v>
      </c>
      <c r="G2570" t="s">
        <v>526</v>
      </c>
      <c r="H2570" t="s">
        <v>415</v>
      </c>
      <c r="I2570" cm="1">
        <f t="array" ref="I2570">_xlfn.XLOOKUP(1,('Clean Data'!$A$1:$A$1893='Core data'!A2570)*('Clean Data'!$D$1:$D$1893='Core data'!D2570),'Clean Data'!$E$1:$E$1893,,0)</f>
        <v>6.9</v>
      </c>
    </row>
    <row r="2571" spans="1:9" hidden="1">
      <c r="A2571">
        <v>15</v>
      </c>
      <c r="B2571" t="s">
        <v>179</v>
      </c>
      <c r="C2571" t="s">
        <v>449</v>
      </c>
      <c r="D2571" t="s">
        <v>147</v>
      </c>
      <c r="E2571" s="68" t="s">
        <v>164</v>
      </c>
      <c r="F2571" s="70" t="s">
        <v>449</v>
      </c>
      <c r="G2571" t="s">
        <v>527</v>
      </c>
      <c r="H2571" t="s">
        <v>416</v>
      </c>
      <c r="I2571" cm="1">
        <f t="array" ref="I2571">_xlfn.XLOOKUP(1,('Clean Data'!$A$1:$A$1893='Core data'!A2571)*('Clean Data'!$D$1:$D$1893='Core data'!D2571),'Clean Data'!$E$1:$E$1893,,0)</f>
        <v>6.9</v>
      </c>
    </row>
    <row r="2572" spans="1:9" hidden="1">
      <c r="A2572">
        <v>15</v>
      </c>
      <c r="B2572" t="s">
        <v>179</v>
      </c>
      <c r="C2572" t="s">
        <v>449</v>
      </c>
      <c r="D2572" t="s">
        <v>147</v>
      </c>
      <c r="E2572" s="73" t="s">
        <v>162</v>
      </c>
      <c r="F2572" t="s">
        <v>449</v>
      </c>
      <c r="G2572" t="s">
        <v>449</v>
      </c>
      <c r="H2572" t="s">
        <v>147</v>
      </c>
      <c r="I2572" cm="1">
        <f t="array" ref="I2572">_xlfn.XLOOKUP(1,('Clean Data'!$A$1:$A$1893='Core data'!A2572)*('Clean Data'!$D$1:$D$1893='Core data'!D2572),'Clean Data'!$E$1:$E$1893,,0)</f>
        <v>6.9</v>
      </c>
    </row>
    <row r="2573" spans="1:9" hidden="1">
      <c r="A2573">
        <v>16</v>
      </c>
      <c r="B2573" t="s">
        <v>180</v>
      </c>
      <c r="C2573" t="s">
        <v>449</v>
      </c>
      <c r="D2573" t="s">
        <v>147</v>
      </c>
      <c r="E2573" s="69" t="s">
        <v>163</v>
      </c>
      <c r="F2573" s="71" t="s">
        <v>449</v>
      </c>
      <c r="G2573" t="s">
        <v>526</v>
      </c>
      <c r="H2573" t="s">
        <v>415</v>
      </c>
      <c r="I2573" cm="1">
        <f t="array" ref="I2573">_xlfn.XLOOKUP(1,('Clean Data'!$A$1:$A$1893='Core data'!A2573)*('Clean Data'!$D$1:$D$1893='Core data'!D2573),'Clean Data'!$E$1:$E$1893,,0)</f>
        <v>25.6</v>
      </c>
    </row>
    <row r="2574" spans="1:9" hidden="1">
      <c r="A2574">
        <v>16</v>
      </c>
      <c r="B2574" t="s">
        <v>180</v>
      </c>
      <c r="C2574" t="s">
        <v>449</v>
      </c>
      <c r="D2574" t="s">
        <v>147</v>
      </c>
      <c r="E2574" s="68" t="s">
        <v>164</v>
      </c>
      <c r="F2574" s="70" t="s">
        <v>449</v>
      </c>
      <c r="G2574" t="s">
        <v>527</v>
      </c>
      <c r="H2574" t="s">
        <v>416</v>
      </c>
      <c r="I2574" cm="1">
        <f t="array" ref="I2574">_xlfn.XLOOKUP(1,('Clean Data'!$A$1:$A$1893='Core data'!A2574)*('Clean Data'!$D$1:$D$1893='Core data'!D2574),'Clean Data'!$E$1:$E$1893,,0)</f>
        <v>25.6</v>
      </c>
    </row>
    <row r="2575" spans="1:9" hidden="1">
      <c r="A2575">
        <v>16</v>
      </c>
      <c r="B2575" t="s">
        <v>180</v>
      </c>
      <c r="C2575" t="s">
        <v>449</v>
      </c>
      <c r="D2575" t="s">
        <v>147</v>
      </c>
      <c r="E2575" s="73" t="s">
        <v>162</v>
      </c>
      <c r="F2575" t="s">
        <v>449</v>
      </c>
      <c r="G2575" t="s">
        <v>449</v>
      </c>
      <c r="H2575" t="s">
        <v>147</v>
      </c>
      <c r="I2575" cm="1">
        <f t="array" ref="I2575">_xlfn.XLOOKUP(1,('Clean Data'!$A$1:$A$1893='Core data'!A2575)*('Clean Data'!$D$1:$D$1893='Core data'!D2575),'Clean Data'!$E$1:$E$1893,,0)</f>
        <v>25.6</v>
      </c>
    </row>
    <row r="2576" spans="1:9" hidden="1">
      <c r="A2576">
        <v>1</v>
      </c>
      <c r="B2576" t="s">
        <v>166</v>
      </c>
      <c r="C2576" t="s">
        <v>56</v>
      </c>
      <c r="D2576" t="s">
        <v>149</v>
      </c>
      <c r="E2576" s="73" t="s">
        <v>162</v>
      </c>
      <c r="F2576" t="s">
        <v>273</v>
      </c>
      <c r="G2576" t="s">
        <v>56</v>
      </c>
      <c r="H2576" t="s">
        <v>149</v>
      </c>
      <c r="I2576" cm="1">
        <f t="array" ref="I2576">_xlfn.XLOOKUP(1,('Clean Data'!$A$1:$A$1893='Core data'!A2576)*('Clean Data'!$D$1:$D$1893='Core data'!D2576),'Clean Data'!$E$1:$E$1893,,0)</f>
        <v>1</v>
      </c>
    </row>
    <row r="2577" spans="1:9" hidden="1">
      <c r="A2577">
        <v>1</v>
      </c>
      <c r="B2577" t="s">
        <v>166</v>
      </c>
      <c r="C2577" t="s">
        <v>56</v>
      </c>
      <c r="D2577" t="s">
        <v>149</v>
      </c>
      <c r="E2577" s="69" t="s">
        <v>163</v>
      </c>
      <c r="F2577" s="71" t="s">
        <v>273</v>
      </c>
      <c r="G2577" t="s">
        <v>274</v>
      </c>
      <c r="H2577" t="s">
        <v>420</v>
      </c>
      <c r="I2577" cm="1">
        <f t="array" ref="I2577">_xlfn.XLOOKUP(1,('Clean Data'!$A$1:$A$1893='Core data'!A2577)*('Clean Data'!$D$1:$D$1893='Core data'!D2577),'Clean Data'!$E$1:$E$1893,,0)</f>
        <v>1</v>
      </c>
    </row>
    <row r="2578" spans="1:9" hidden="1">
      <c r="A2578">
        <v>1</v>
      </c>
      <c r="B2578" t="s">
        <v>166</v>
      </c>
      <c r="C2578" t="s">
        <v>56</v>
      </c>
      <c r="D2578" t="s">
        <v>149</v>
      </c>
      <c r="E2578" s="68" t="s">
        <v>164</v>
      </c>
      <c r="F2578" s="70" t="s">
        <v>273</v>
      </c>
      <c r="G2578" t="s">
        <v>275</v>
      </c>
      <c r="H2578" t="s">
        <v>421</v>
      </c>
      <c r="I2578" cm="1">
        <f t="array" ref="I2578">_xlfn.XLOOKUP(1,('Clean Data'!$A$1:$A$1893='Core data'!A2578)*('Clean Data'!$D$1:$D$1893='Core data'!D2578),'Clean Data'!$E$1:$E$1893,,0)</f>
        <v>1</v>
      </c>
    </row>
    <row r="2579" spans="1:9" hidden="1">
      <c r="A2579">
        <v>2</v>
      </c>
      <c r="B2579" t="s">
        <v>167</v>
      </c>
      <c r="C2579" t="s">
        <v>56</v>
      </c>
      <c r="D2579" t="s">
        <v>149</v>
      </c>
      <c r="E2579" s="73" t="s">
        <v>162</v>
      </c>
      <c r="F2579" t="s">
        <v>273</v>
      </c>
      <c r="G2579" t="s">
        <v>56</v>
      </c>
      <c r="H2579" t="s">
        <v>149</v>
      </c>
      <c r="I2579" cm="1">
        <f t="array" ref="I2579">_xlfn.XLOOKUP(1,('Clean Data'!$A$1:$A$1893='Core data'!A2579)*('Clean Data'!$D$1:$D$1893='Core data'!D2579),'Clean Data'!$E$1:$E$1893,,0)</f>
        <v>1</v>
      </c>
    </row>
    <row r="2580" spans="1:9" hidden="1">
      <c r="A2580">
        <v>2</v>
      </c>
      <c r="B2580" t="s">
        <v>167</v>
      </c>
      <c r="C2580" t="s">
        <v>56</v>
      </c>
      <c r="D2580" t="s">
        <v>149</v>
      </c>
      <c r="E2580" s="69" t="s">
        <v>163</v>
      </c>
      <c r="F2580" s="71" t="s">
        <v>273</v>
      </c>
      <c r="G2580" t="s">
        <v>274</v>
      </c>
      <c r="H2580" t="s">
        <v>420</v>
      </c>
      <c r="I2580" cm="1">
        <f t="array" ref="I2580">_xlfn.XLOOKUP(1,('Clean Data'!$A$1:$A$1893='Core data'!A2580)*('Clean Data'!$D$1:$D$1893='Core data'!D2580),'Clean Data'!$E$1:$E$1893,,0)</f>
        <v>1</v>
      </c>
    </row>
    <row r="2581" spans="1:9" hidden="1">
      <c r="A2581">
        <v>2</v>
      </c>
      <c r="B2581" t="s">
        <v>167</v>
      </c>
      <c r="C2581" t="s">
        <v>56</v>
      </c>
      <c r="D2581" t="s">
        <v>149</v>
      </c>
      <c r="E2581" s="68" t="s">
        <v>164</v>
      </c>
      <c r="F2581" s="70" t="s">
        <v>273</v>
      </c>
      <c r="G2581" t="s">
        <v>275</v>
      </c>
      <c r="H2581" t="s">
        <v>421</v>
      </c>
      <c r="I2581" cm="1">
        <f t="array" ref="I2581">_xlfn.XLOOKUP(1,('Clean Data'!$A$1:$A$1893='Core data'!A2581)*('Clean Data'!$D$1:$D$1893='Core data'!D2581),'Clean Data'!$E$1:$E$1893,,0)</f>
        <v>1</v>
      </c>
    </row>
    <row r="2582" spans="1:9" hidden="1">
      <c r="A2582">
        <v>4</v>
      </c>
      <c r="B2582" t="s">
        <v>444</v>
      </c>
      <c r="C2582" t="s">
        <v>56</v>
      </c>
      <c r="D2582" t="s">
        <v>149</v>
      </c>
      <c r="E2582" s="73" t="s">
        <v>162</v>
      </c>
      <c r="F2582" t="s">
        <v>273</v>
      </c>
      <c r="G2582" t="s">
        <v>56</v>
      </c>
      <c r="H2582" t="s">
        <v>149</v>
      </c>
      <c r="I2582" cm="1">
        <f t="array" ref="I2582">_xlfn.XLOOKUP(1,('Clean Data'!$A$1:$A$1893='Core data'!A2582)*('Clean Data'!$D$1:$D$1893='Core data'!D2582),'Clean Data'!$E$1:$E$1893,,0)</f>
        <v>1</v>
      </c>
    </row>
    <row r="2583" spans="1:9" hidden="1">
      <c r="A2583">
        <v>4</v>
      </c>
      <c r="B2583" t="s">
        <v>444</v>
      </c>
      <c r="C2583" t="s">
        <v>56</v>
      </c>
      <c r="D2583" t="s">
        <v>149</v>
      </c>
      <c r="E2583" s="69" t="s">
        <v>163</v>
      </c>
      <c r="F2583" s="71" t="s">
        <v>273</v>
      </c>
      <c r="G2583" t="s">
        <v>274</v>
      </c>
      <c r="H2583" t="s">
        <v>420</v>
      </c>
      <c r="I2583" cm="1">
        <f t="array" ref="I2583">_xlfn.XLOOKUP(1,('Clean Data'!$A$1:$A$1893='Core data'!A2583)*('Clean Data'!$D$1:$D$1893='Core data'!D2583),'Clean Data'!$E$1:$E$1893,,0)</f>
        <v>1</v>
      </c>
    </row>
    <row r="2584" spans="1:9" hidden="1">
      <c r="A2584">
        <v>4</v>
      </c>
      <c r="B2584" t="s">
        <v>444</v>
      </c>
      <c r="C2584" t="s">
        <v>56</v>
      </c>
      <c r="D2584" t="s">
        <v>149</v>
      </c>
      <c r="E2584" s="68" t="s">
        <v>164</v>
      </c>
      <c r="F2584" s="70" t="s">
        <v>273</v>
      </c>
      <c r="G2584" t="s">
        <v>275</v>
      </c>
      <c r="H2584" t="s">
        <v>421</v>
      </c>
      <c r="I2584" cm="1">
        <f t="array" ref="I2584">_xlfn.XLOOKUP(1,('Clean Data'!$A$1:$A$1893='Core data'!A2584)*('Clean Data'!$D$1:$D$1893='Core data'!D2584),'Clean Data'!$E$1:$E$1893,,0)</f>
        <v>1</v>
      </c>
    </row>
    <row r="2585" spans="1:9" hidden="1">
      <c r="A2585">
        <v>5</v>
      </c>
      <c r="B2585" t="s">
        <v>169</v>
      </c>
      <c r="C2585" t="s">
        <v>56</v>
      </c>
      <c r="D2585" t="s">
        <v>149</v>
      </c>
      <c r="E2585" s="73" t="s">
        <v>162</v>
      </c>
      <c r="F2585" t="s">
        <v>273</v>
      </c>
      <c r="G2585" t="s">
        <v>56</v>
      </c>
      <c r="H2585" t="s">
        <v>149</v>
      </c>
      <c r="I2585" cm="1">
        <f t="array" ref="I2585">_xlfn.XLOOKUP(1,('Clean Data'!$A$1:$A$1893='Core data'!A2585)*('Clean Data'!$D$1:$D$1893='Core data'!D2585),'Clean Data'!$E$1:$E$1893,,0)</f>
        <v>1</v>
      </c>
    </row>
    <row r="2586" spans="1:9" hidden="1">
      <c r="A2586">
        <v>5</v>
      </c>
      <c r="B2586" t="s">
        <v>169</v>
      </c>
      <c r="C2586" t="s">
        <v>56</v>
      </c>
      <c r="D2586" t="s">
        <v>149</v>
      </c>
      <c r="E2586" s="69" t="s">
        <v>163</v>
      </c>
      <c r="F2586" s="71" t="s">
        <v>273</v>
      </c>
      <c r="G2586" t="s">
        <v>274</v>
      </c>
      <c r="H2586" t="s">
        <v>420</v>
      </c>
      <c r="I2586" cm="1">
        <f t="array" ref="I2586">_xlfn.XLOOKUP(1,('Clean Data'!$A$1:$A$1893='Core data'!A2586)*('Clean Data'!$D$1:$D$1893='Core data'!D2586),'Clean Data'!$E$1:$E$1893,,0)</f>
        <v>1</v>
      </c>
    </row>
    <row r="2587" spans="1:9" hidden="1">
      <c r="A2587">
        <v>5</v>
      </c>
      <c r="B2587" t="s">
        <v>169</v>
      </c>
      <c r="C2587" t="s">
        <v>56</v>
      </c>
      <c r="D2587" t="s">
        <v>149</v>
      </c>
      <c r="E2587" s="68" t="s">
        <v>164</v>
      </c>
      <c r="F2587" s="70" t="s">
        <v>273</v>
      </c>
      <c r="G2587" t="s">
        <v>275</v>
      </c>
      <c r="H2587" t="s">
        <v>421</v>
      </c>
      <c r="I2587" cm="1">
        <f t="array" ref="I2587">_xlfn.XLOOKUP(1,('Clean Data'!$A$1:$A$1893='Core data'!A2587)*('Clean Data'!$D$1:$D$1893='Core data'!D2587),'Clean Data'!$E$1:$E$1893,,0)</f>
        <v>1</v>
      </c>
    </row>
    <row r="2588" spans="1:9" hidden="1">
      <c r="A2588">
        <v>6</v>
      </c>
      <c r="B2588" t="s">
        <v>170</v>
      </c>
      <c r="C2588" t="s">
        <v>56</v>
      </c>
      <c r="D2588" t="s">
        <v>149</v>
      </c>
      <c r="E2588" s="73" t="s">
        <v>162</v>
      </c>
      <c r="F2588" t="s">
        <v>273</v>
      </c>
      <c r="G2588" t="s">
        <v>56</v>
      </c>
      <c r="H2588" t="s">
        <v>149</v>
      </c>
      <c r="I2588" cm="1">
        <f t="array" ref="I2588">_xlfn.XLOOKUP(1,('Clean Data'!$A$1:$A$1893='Core data'!A2588)*('Clean Data'!$D$1:$D$1893='Core data'!D2588),'Clean Data'!$E$1:$E$1893,,0)</f>
        <v>1</v>
      </c>
    </row>
    <row r="2589" spans="1:9" hidden="1">
      <c r="A2589">
        <v>6</v>
      </c>
      <c r="B2589" t="s">
        <v>170</v>
      </c>
      <c r="C2589" t="s">
        <v>56</v>
      </c>
      <c r="D2589" t="s">
        <v>149</v>
      </c>
      <c r="E2589" s="69" t="s">
        <v>163</v>
      </c>
      <c r="F2589" s="71" t="s">
        <v>273</v>
      </c>
      <c r="G2589" t="s">
        <v>274</v>
      </c>
      <c r="H2589" t="s">
        <v>420</v>
      </c>
      <c r="I2589" cm="1">
        <f t="array" ref="I2589">_xlfn.XLOOKUP(1,('Clean Data'!$A$1:$A$1893='Core data'!A2589)*('Clean Data'!$D$1:$D$1893='Core data'!D2589),'Clean Data'!$E$1:$E$1893,,0)</f>
        <v>1</v>
      </c>
    </row>
    <row r="2590" spans="1:9" hidden="1">
      <c r="A2590">
        <v>6</v>
      </c>
      <c r="B2590" t="s">
        <v>170</v>
      </c>
      <c r="C2590" t="s">
        <v>56</v>
      </c>
      <c r="D2590" t="s">
        <v>149</v>
      </c>
      <c r="E2590" s="68" t="s">
        <v>164</v>
      </c>
      <c r="F2590" s="70" t="s">
        <v>273</v>
      </c>
      <c r="G2590" t="s">
        <v>275</v>
      </c>
      <c r="H2590" t="s">
        <v>421</v>
      </c>
      <c r="I2590" cm="1">
        <f t="array" ref="I2590">_xlfn.XLOOKUP(1,('Clean Data'!$A$1:$A$1893='Core data'!A2590)*('Clean Data'!$D$1:$D$1893='Core data'!D2590),'Clean Data'!$E$1:$E$1893,,0)</f>
        <v>1</v>
      </c>
    </row>
    <row r="2591" spans="1:9" hidden="1">
      <c r="A2591">
        <v>7</v>
      </c>
      <c r="B2591" t="s">
        <v>171</v>
      </c>
      <c r="C2591" t="s">
        <v>56</v>
      </c>
      <c r="D2591" t="s">
        <v>149</v>
      </c>
      <c r="E2591" s="73" t="s">
        <v>162</v>
      </c>
      <c r="F2591" t="s">
        <v>273</v>
      </c>
      <c r="G2591" t="s">
        <v>56</v>
      </c>
      <c r="H2591" t="s">
        <v>149</v>
      </c>
      <c r="I2591" cm="1">
        <f t="array" ref="I2591">_xlfn.XLOOKUP(1,('Clean Data'!$A$1:$A$1893='Core data'!A2591)*('Clean Data'!$D$1:$D$1893='Core data'!D2591),'Clean Data'!$E$1:$E$1893,,0)</f>
        <v>1</v>
      </c>
    </row>
    <row r="2592" spans="1:9" hidden="1">
      <c r="A2592">
        <v>7</v>
      </c>
      <c r="B2592" t="s">
        <v>171</v>
      </c>
      <c r="C2592" t="s">
        <v>56</v>
      </c>
      <c r="D2592" t="s">
        <v>149</v>
      </c>
      <c r="E2592" s="69" t="s">
        <v>163</v>
      </c>
      <c r="F2592" s="71" t="s">
        <v>273</v>
      </c>
      <c r="G2592" t="s">
        <v>274</v>
      </c>
      <c r="H2592" t="s">
        <v>420</v>
      </c>
      <c r="I2592" cm="1">
        <f t="array" ref="I2592">_xlfn.XLOOKUP(1,('Clean Data'!$A$1:$A$1893='Core data'!A2592)*('Clean Data'!$D$1:$D$1893='Core data'!D2592),'Clean Data'!$E$1:$E$1893,,0)</f>
        <v>1</v>
      </c>
    </row>
    <row r="2593" spans="1:9" hidden="1">
      <c r="A2593">
        <v>7</v>
      </c>
      <c r="B2593" t="s">
        <v>171</v>
      </c>
      <c r="C2593" t="s">
        <v>56</v>
      </c>
      <c r="D2593" t="s">
        <v>149</v>
      </c>
      <c r="E2593" s="68" t="s">
        <v>164</v>
      </c>
      <c r="F2593" s="70" t="s">
        <v>273</v>
      </c>
      <c r="G2593" t="s">
        <v>275</v>
      </c>
      <c r="H2593" t="s">
        <v>421</v>
      </c>
      <c r="I2593" cm="1">
        <f t="array" ref="I2593">_xlfn.XLOOKUP(1,('Clean Data'!$A$1:$A$1893='Core data'!A2593)*('Clean Data'!$D$1:$D$1893='Core data'!D2593),'Clean Data'!$E$1:$E$1893,,0)</f>
        <v>1</v>
      </c>
    </row>
    <row r="2594" spans="1:9" hidden="1">
      <c r="A2594">
        <v>8</v>
      </c>
      <c r="B2594" t="s">
        <v>172</v>
      </c>
      <c r="C2594" t="s">
        <v>56</v>
      </c>
      <c r="D2594" t="s">
        <v>149</v>
      </c>
      <c r="E2594" s="73" t="s">
        <v>162</v>
      </c>
      <c r="F2594" t="s">
        <v>273</v>
      </c>
      <c r="G2594" t="s">
        <v>56</v>
      </c>
      <c r="H2594" t="s">
        <v>149</v>
      </c>
      <c r="I2594" cm="1">
        <f t="array" ref="I2594">_xlfn.XLOOKUP(1,('Clean Data'!$A$1:$A$1893='Core data'!A2594)*('Clean Data'!$D$1:$D$1893='Core data'!D2594),'Clean Data'!$E$1:$E$1893,,0)</f>
        <v>1</v>
      </c>
    </row>
    <row r="2595" spans="1:9" hidden="1">
      <c r="A2595">
        <v>8</v>
      </c>
      <c r="B2595" t="s">
        <v>172</v>
      </c>
      <c r="C2595" t="s">
        <v>56</v>
      </c>
      <c r="D2595" t="s">
        <v>149</v>
      </c>
      <c r="E2595" s="69" t="s">
        <v>163</v>
      </c>
      <c r="F2595" s="71" t="s">
        <v>273</v>
      </c>
      <c r="G2595" t="s">
        <v>274</v>
      </c>
      <c r="H2595" t="s">
        <v>420</v>
      </c>
      <c r="I2595" cm="1">
        <f t="array" ref="I2595">_xlfn.XLOOKUP(1,('Clean Data'!$A$1:$A$1893='Core data'!A2595)*('Clean Data'!$D$1:$D$1893='Core data'!D2595),'Clean Data'!$E$1:$E$1893,,0)</f>
        <v>1</v>
      </c>
    </row>
    <row r="2596" spans="1:9" hidden="1">
      <c r="A2596">
        <v>8</v>
      </c>
      <c r="B2596" t="s">
        <v>172</v>
      </c>
      <c r="C2596" t="s">
        <v>56</v>
      </c>
      <c r="D2596" t="s">
        <v>149</v>
      </c>
      <c r="E2596" s="68" t="s">
        <v>164</v>
      </c>
      <c r="F2596" s="70" t="s">
        <v>273</v>
      </c>
      <c r="G2596" t="s">
        <v>275</v>
      </c>
      <c r="H2596" t="s">
        <v>421</v>
      </c>
      <c r="I2596" cm="1">
        <f t="array" ref="I2596">_xlfn.XLOOKUP(1,('Clean Data'!$A$1:$A$1893='Core data'!A2596)*('Clean Data'!$D$1:$D$1893='Core data'!D2596),'Clean Data'!$E$1:$E$1893,,0)</f>
        <v>1</v>
      </c>
    </row>
    <row r="2597" spans="1:9" hidden="1">
      <c r="A2597">
        <v>9</v>
      </c>
      <c r="B2597" t="s">
        <v>173</v>
      </c>
      <c r="C2597" t="s">
        <v>56</v>
      </c>
      <c r="D2597" t="s">
        <v>149</v>
      </c>
      <c r="E2597" s="73" t="s">
        <v>162</v>
      </c>
      <c r="F2597" t="s">
        <v>273</v>
      </c>
      <c r="G2597" t="s">
        <v>56</v>
      </c>
      <c r="H2597" t="s">
        <v>149</v>
      </c>
      <c r="I2597" cm="1">
        <f t="array" ref="I2597">_xlfn.XLOOKUP(1,('Clean Data'!$A$1:$A$1893='Core data'!A2597)*('Clean Data'!$D$1:$D$1893='Core data'!D2597),'Clean Data'!$E$1:$E$1893,,0)</f>
        <v>1</v>
      </c>
    </row>
    <row r="2598" spans="1:9" hidden="1">
      <c r="A2598">
        <v>9</v>
      </c>
      <c r="B2598" t="s">
        <v>173</v>
      </c>
      <c r="C2598" t="s">
        <v>56</v>
      </c>
      <c r="D2598" t="s">
        <v>149</v>
      </c>
      <c r="E2598" s="69" t="s">
        <v>163</v>
      </c>
      <c r="F2598" s="71" t="s">
        <v>273</v>
      </c>
      <c r="G2598" t="s">
        <v>274</v>
      </c>
      <c r="H2598" t="s">
        <v>420</v>
      </c>
      <c r="I2598" cm="1">
        <f t="array" ref="I2598">_xlfn.XLOOKUP(1,('Clean Data'!$A$1:$A$1893='Core data'!A2598)*('Clean Data'!$D$1:$D$1893='Core data'!D2598),'Clean Data'!$E$1:$E$1893,,0)</f>
        <v>1</v>
      </c>
    </row>
    <row r="2599" spans="1:9" hidden="1">
      <c r="A2599">
        <v>9</v>
      </c>
      <c r="B2599" t="s">
        <v>173</v>
      </c>
      <c r="C2599" t="s">
        <v>56</v>
      </c>
      <c r="D2599" t="s">
        <v>149</v>
      </c>
      <c r="E2599" s="68" t="s">
        <v>164</v>
      </c>
      <c r="F2599" s="70" t="s">
        <v>273</v>
      </c>
      <c r="G2599" t="s">
        <v>275</v>
      </c>
      <c r="H2599" t="s">
        <v>421</v>
      </c>
      <c r="I2599" cm="1">
        <f t="array" ref="I2599">_xlfn.XLOOKUP(1,('Clean Data'!$A$1:$A$1893='Core data'!A2599)*('Clean Data'!$D$1:$D$1893='Core data'!D2599),'Clean Data'!$E$1:$E$1893,,0)</f>
        <v>1</v>
      </c>
    </row>
    <row r="2600" spans="1:9" hidden="1">
      <c r="A2600">
        <v>10</v>
      </c>
      <c r="B2600" t="s">
        <v>174</v>
      </c>
      <c r="C2600" t="s">
        <v>56</v>
      </c>
      <c r="D2600" t="s">
        <v>149</v>
      </c>
      <c r="E2600" s="73" t="s">
        <v>162</v>
      </c>
      <c r="F2600" t="s">
        <v>273</v>
      </c>
      <c r="G2600" t="s">
        <v>56</v>
      </c>
      <c r="H2600" t="s">
        <v>149</v>
      </c>
      <c r="I2600" cm="1">
        <f t="array" ref="I2600">_xlfn.XLOOKUP(1,('Clean Data'!$A$1:$A$1893='Core data'!A2600)*('Clean Data'!$D$1:$D$1893='Core data'!D2600),'Clean Data'!$E$1:$E$1893,,0)</f>
        <v>1</v>
      </c>
    </row>
    <row r="2601" spans="1:9" hidden="1">
      <c r="A2601">
        <v>10</v>
      </c>
      <c r="B2601" t="s">
        <v>174</v>
      </c>
      <c r="C2601" t="s">
        <v>56</v>
      </c>
      <c r="D2601" t="s">
        <v>149</v>
      </c>
      <c r="E2601" s="69" t="s">
        <v>163</v>
      </c>
      <c r="F2601" s="71" t="s">
        <v>273</v>
      </c>
      <c r="G2601" t="s">
        <v>274</v>
      </c>
      <c r="H2601" t="s">
        <v>420</v>
      </c>
      <c r="I2601" cm="1">
        <f t="array" ref="I2601">_xlfn.XLOOKUP(1,('Clean Data'!$A$1:$A$1893='Core data'!A2601)*('Clean Data'!$D$1:$D$1893='Core data'!D2601),'Clean Data'!$E$1:$E$1893,,0)</f>
        <v>1</v>
      </c>
    </row>
    <row r="2602" spans="1:9" hidden="1">
      <c r="A2602">
        <v>10</v>
      </c>
      <c r="B2602" t="s">
        <v>174</v>
      </c>
      <c r="C2602" t="s">
        <v>56</v>
      </c>
      <c r="D2602" t="s">
        <v>149</v>
      </c>
      <c r="E2602" s="68" t="s">
        <v>164</v>
      </c>
      <c r="F2602" s="70" t="s">
        <v>273</v>
      </c>
      <c r="G2602" t="s">
        <v>275</v>
      </c>
      <c r="H2602" t="s">
        <v>421</v>
      </c>
      <c r="I2602" cm="1">
        <f t="array" ref="I2602">_xlfn.XLOOKUP(1,('Clean Data'!$A$1:$A$1893='Core data'!A2602)*('Clean Data'!$D$1:$D$1893='Core data'!D2602),'Clean Data'!$E$1:$E$1893,,0)</f>
        <v>1</v>
      </c>
    </row>
    <row r="2603" spans="1:9" hidden="1">
      <c r="A2603">
        <v>11</v>
      </c>
      <c r="B2603" t="s">
        <v>175</v>
      </c>
      <c r="C2603" t="s">
        <v>56</v>
      </c>
      <c r="D2603" t="s">
        <v>149</v>
      </c>
      <c r="E2603" s="73" t="s">
        <v>162</v>
      </c>
      <c r="F2603" t="s">
        <v>273</v>
      </c>
      <c r="G2603" t="s">
        <v>56</v>
      </c>
      <c r="H2603" t="s">
        <v>149</v>
      </c>
      <c r="I2603" cm="1">
        <f t="array" ref="I2603">_xlfn.XLOOKUP(1,('Clean Data'!$A$1:$A$1893='Core data'!A2603)*('Clean Data'!$D$1:$D$1893='Core data'!D2603),'Clean Data'!$E$1:$E$1893,,0)</f>
        <v>1</v>
      </c>
    </row>
    <row r="2604" spans="1:9" hidden="1">
      <c r="A2604">
        <v>11</v>
      </c>
      <c r="B2604" t="s">
        <v>175</v>
      </c>
      <c r="C2604" t="s">
        <v>56</v>
      </c>
      <c r="D2604" t="s">
        <v>149</v>
      </c>
      <c r="E2604" s="69" t="s">
        <v>163</v>
      </c>
      <c r="F2604" s="71" t="s">
        <v>273</v>
      </c>
      <c r="G2604" t="s">
        <v>274</v>
      </c>
      <c r="H2604" t="s">
        <v>420</v>
      </c>
      <c r="I2604" cm="1">
        <f t="array" ref="I2604">_xlfn.XLOOKUP(1,('Clean Data'!$A$1:$A$1893='Core data'!A2604)*('Clean Data'!$D$1:$D$1893='Core data'!D2604),'Clean Data'!$E$1:$E$1893,,0)</f>
        <v>1</v>
      </c>
    </row>
    <row r="2605" spans="1:9" hidden="1">
      <c r="A2605">
        <v>11</v>
      </c>
      <c r="B2605" t="s">
        <v>175</v>
      </c>
      <c r="C2605" t="s">
        <v>56</v>
      </c>
      <c r="D2605" t="s">
        <v>149</v>
      </c>
      <c r="E2605" s="68" t="s">
        <v>164</v>
      </c>
      <c r="F2605" s="70" t="s">
        <v>273</v>
      </c>
      <c r="G2605" t="s">
        <v>275</v>
      </c>
      <c r="H2605" t="s">
        <v>421</v>
      </c>
      <c r="I2605" cm="1">
        <f t="array" ref="I2605">_xlfn.XLOOKUP(1,('Clean Data'!$A$1:$A$1893='Core data'!A2605)*('Clean Data'!$D$1:$D$1893='Core data'!D2605),'Clean Data'!$E$1:$E$1893,,0)</f>
        <v>1</v>
      </c>
    </row>
    <row r="2606" spans="1:9" hidden="1">
      <c r="A2606">
        <v>12</v>
      </c>
      <c r="B2606" t="s">
        <v>176</v>
      </c>
      <c r="C2606" t="s">
        <v>56</v>
      </c>
      <c r="D2606" t="s">
        <v>149</v>
      </c>
      <c r="E2606" s="73" t="s">
        <v>162</v>
      </c>
      <c r="F2606" t="s">
        <v>273</v>
      </c>
      <c r="G2606" t="s">
        <v>56</v>
      </c>
      <c r="H2606" t="s">
        <v>149</v>
      </c>
      <c r="I2606" cm="1">
        <f t="array" ref="I2606">_xlfn.XLOOKUP(1,('Clean Data'!$A$1:$A$1893='Core data'!A2606)*('Clean Data'!$D$1:$D$1893='Core data'!D2606),'Clean Data'!$E$1:$E$1893,,0)</f>
        <v>1</v>
      </c>
    </row>
    <row r="2607" spans="1:9" hidden="1">
      <c r="A2607">
        <v>12</v>
      </c>
      <c r="B2607" t="s">
        <v>176</v>
      </c>
      <c r="C2607" t="s">
        <v>56</v>
      </c>
      <c r="D2607" t="s">
        <v>149</v>
      </c>
      <c r="E2607" s="69" t="s">
        <v>163</v>
      </c>
      <c r="F2607" s="71" t="s">
        <v>273</v>
      </c>
      <c r="G2607" t="s">
        <v>274</v>
      </c>
      <c r="H2607" t="s">
        <v>420</v>
      </c>
      <c r="I2607" cm="1">
        <f t="array" ref="I2607">_xlfn.XLOOKUP(1,('Clean Data'!$A$1:$A$1893='Core data'!A2607)*('Clean Data'!$D$1:$D$1893='Core data'!D2607),'Clean Data'!$E$1:$E$1893,,0)</f>
        <v>1</v>
      </c>
    </row>
    <row r="2608" spans="1:9" hidden="1">
      <c r="A2608">
        <v>12</v>
      </c>
      <c r="B2608" t="s">
        <v>176</v>
      </c>
      <c r="C2608" t="s">
        <v>56</v>
      </c>
      <c r="D2608" t="s">
        <v>149</v>
      </c>
      <c r="E2608" s="68" t="s">
        <v>164</v>
      </c>
      <c r="F2608" s="70" t="s">
        <v>273</v>
      </c>
      <c r="G2608" t="s">
        <v>275</v>
      </c>
      <c r="H2608" t="s">
        <v>421</v>
      </c>
      <c r="I2608" cm="1">
        <f t="array" ref="I2608">_xlfn.XLOOKUP(1,('Clean Data'!$A$1:$A$1893='Core data'!A2608)*('Clean Data'!$D$1:$D$1893='Core data'!D2608),'Clean Data'!$E$1:$E$1893,,0)</f>
        <v>1</v>
      </c>
    </row>
    <row r="2609" spans="1:9" hidden="1">
      <c r="A2609">
        <v>13</v>
      </c>
      <c r="B2609" t="s">
        <v>177</v>
      </c>
      <c r="C2609" t="s">
        <v>56</v>
      </c>
      <c r="D2609" t="s">
        <v>149</v>
      </c>
      <c r="E2609" s="73" t="s">
        <v>162</v>
      </c>
      <c r="F2609" t="s">
        <v>273</v>
      </c>
      <c r="G2609" t="s">
        <v>56</v>
      </c>
      <c r="H2609" t="s">
        <v>149</v>
      </c>
      <c r="I2609" cm="1">
        <f t="array" ref="I2609">_xlfn.XLOOKUP(1,('Clean Data'!$A$1:$A$1893='Core data'!A2609)*('Clean Data'!$D$1:$D$1893='Core data'!D2609),'Clean Data'!$E$1:$E$1893,,0)</f>
        <v>1</v>
      </c>
    </row>
    <row r="2610" spans="1:9" hidden="1">
      <c r="A2610">
        <v>13</v>
      </c>
      <c r="B2610" t="s">
        <v>177</v>
      </c>
      <c r="C2610" t="s">
        <v>56</v>
      </c>
      <c r="D2610" t="s">
        <v>149</v>
      </c>
      <c r="E2610" s="69" t="s">
        <v>163</v>
      </c>
      <c r="F2610" s="71" t="s">
        <v>273</v>
      </c>
      <c r="G2610" t="s">
        <v>274</v>
      </c>
      <c r="H2610" t="s">
        <v>420</v>
      </c>
      <c r="I2610" cm="1">
        <f t="array" ref="I2610">_xlfn.XLOOKUP(1,('Clean Data'!$A$1:$A$1893='Core data'!A2610)*('Clean Data'!$D$1:$D$1893='Core data'!D2610),'Clean Data'!$E$1:$E$1893,,0)</f>
        <v>1</v>
      </c>
    </row>
    <row r="2611" spans="1:9" hidden="1">
      <c r="A2611">
        <v>13</v>
      </c>
      <c r="B2611" t="s">
        <v>177</v>
      </c>
      <c r="C2611" t="s">
        <v>56</v>
      </c>
      <c r="D2611" t="s">
        <v>149</v>
      </c>
      <c r="E2611" s="68" t="s">
        <v>164</v>
      </c>
      <c r="F2611" s="70" t="s">
        <v>273</v>
      </c>
      <c r="G2611" t="s">
        <v>275</v>
      </c>
      <c r="H2611" t="s">
        <v>421</v>
      </c>
      <c r="I2611" cm="1">
        <f t="array" ref="I2611">_xlfn.XLOOKUP(1,('Clean Data'!$A$1:$A$1893='Core data'!A2611)*('Clean Data'!$D$1:$D$1893='Core data'!D2611),'Clean Data'!$E$1:$E$1893,,0)</f>
        <v>1</v>
      </c>
    </row>
    <row r="2612" spans="1:9" hidden="1">
      <c r="A2612">
        <v>14</v>
      </c>
      <c r="B2612" t="s">
        <v>178</v>
      </c>
      <c r="C2612" t="s">
        <v>56</v>
      </c>
      <c r="D2612" t="s">
        <v>149</v>
      </c>
      <c r="E2612" s="73" t="s">
        <v>162</v>
      </c>
      <c r="F2612" t="s">
        <v>273</v>
      </c>
      <c r="G2612" t="s">
        <v>56</v>
      </c>
      <c r="H2612" t="s">
        <v>149</v>
      </c>
      <c r="I2612" cm="1">
        <f t="array" ref="I2612">_xlfn.XLOOKUP(1,('Clean Data'!$A$1:$A$1893='Core data'!A2612)*('Clean Data'!$D$1:$D$1893='Core data'!D2612),'Clean Data'!$E$1:$E$1893,,0)</f>
        <v>1</v>
      </c>
    </row>
    <row r="2613" spans="1:9" hidden="1">
      <c r="A2613">
        <v>14</v>
      </c>
      <c r="B2613" t="s">
        <v>178</v>
      </c>
      <c r="C2613" t="s">
        <v>56</v>
      </c>
      <c r="D2613" t="s">
        <v>149</v>
      </c>
      <c r="E2613" s="69" t="s">
        <v>163</v>
      </c>
      <c r="F2613" s="71" t="s">
        <v>273</v>
      </c>
      <c r="G2613" t="s">
        <v>274</v>
      </c>
      <c r="H2613" t="s">
        <v>420</v>
      </c>
      <c r="I2613" cm="1">
        <f t="array" ref="I2613">_xlfn.XLOOKUP(1,('Clean Data'!$A$1:$A$1893='Core data'!A2613)*('Clean Data'!$D$1:$D$1893='Core data'!D2613),'Clean Data'!$E$1:$E$1893,,0)</f>
        <v>1</v>
      </c>
    </row>
    <row r="2614" spans="1:9" hidden="1">
      <c r="A2614">
        <v>14</v>
      </c>
      <c r="B2614" t="s">
        <v>178</v>
      </c>
      <c r="C2614" t="s">
        <v>56</v>
      </c>
      <c r="D2614" t="s">
        <v>149</v>
      </c>
      <c r="E2614" s="68" t="s">
        <v>164</v>
      </c>
      <c r="F2614" s="70" t="s">
        <v>273</v>
      </c>
      <c r="G2614" t="s">
        <v>275</v>
      </c>
      <c r="H2614" t="s">
        <v>421</v>
      </c>
      <c r="I2614" cm="1">
        <f t="array" ref="I2614">_xlfn.XLOOKUP(1,('Clean Data'!$A$1:$A$1893='Core data'!A2614)*('Clean Data'!$D$1:$D$1893='Core data'!D2614),'Clean Data'!$E$1:$E$1893,,0)</f>
        <v>1</v>
      </c>
    </row>
    <row r="2615" spans="1:9" hidden="1">
      <c r="A2615">
        <v>15</v>
      </c>
      <c r="B2615" t="s">
        <v>179</v>
      </c>
      <c r="C2615" t="s">
        <v>56</v>
      </c>
      <c r="D2615" t="s">
        <v>149</v>
      </c>
      <c r="E2615" s="73" t="s">
        <v>162</v>
      </c>
      <c r="F2615" t="s">
        <v>273</v>
      </c>
      <c r="G2615" t="s">
        <v>56</v>
      </c>
      <c r="H2615" t="s">
        <v>149</v>
      </c>
      <c r="I2615" cm="1">
        <f t="array" ref="I2615">_xlfn.XLOOKUP(1,('Clean Data'!$A$1:$A$1893='Core data'!A2615)*('Clean Data'!$D$1:$D$1893='Core data'!D2615),'Clean Data'!$E$1:$E$1893,,0)</f>
        <v>1</v>
      </c>
    </row>
    <row r="2616" spans="1:9" hidden="1">
      <c r="A2616">
        <v>15</v>
      </c>
      <c r="B2616" t="s">
        <v>179</v>
      </c>
      <c r="C2616" t="s">
        <v>56</v>
      </c>
      <c r="D2616" t="s">
        <v>149</v>
      </c>
      <c r="E2616" s="69" t="s">
        <v>163</v>
      </c>
      <c r="F2616" s="71" t="s">
        <v>273</v>
      </c>
      <c r="G2616" t="s">
        <v>274</v>
      </c>
      <c r="H2616" t="s">
        <v>420</v>
      </c>
      <c r="I2616" cm="1">
        <f t="array" ref="I2616">_xlfn.XLOOKUP(1,('Clean Data'!$A$1:$A$1893='Core data'!A2616)*('Clean Data'!$D$1:$D$1893='Core data'!D2616),'Clean Data'!$E$1:$E$1893,,0)</f>
        <v>1</v>
      </c>
    </row>
    <row r="2617" spans="1:9" hidden="1">
      <c r="A2617">
        <v>15</v>
      </c>
      <c r="B2617" t="s">
        <v>179</v>
      </c>
      <c r="C2617" t="s">
        <v>56</v>
      </c>
      <c r="D2617" t="s">
        <v>149</v>
      </c>
      <c r="E2617" s="68" t="s">
        <v>164</v>
      </c>
      <c r="F2617" s="70" t="s">
        <v>273</v>
      </c>
      <c r="G2617" t="s">
        <v>275</v>
      </c>
      <c r="H2617" t="s">
        <v>421</v>
      </c>
      <c r="I2617" cm="1">
        <f t="array" ref="I2617">_xlfn.XLOOKUP(1,('Clean Data'!$A$1:$A$1893='Core data'!A2617)*('Clean Data'!$D$1:$D$1893='Core data'!D2617),'Clean Data'!$E$1:$E$1893,,0)</f>
        <v>1</v>
      </c>
    </row>
    <row r="2618" spans="1:9" hidden="1">
      <c r="A2618">
        <v>16</v>
      </c>
      <c r="B2618" t="s">
        <v>180</v>
      </c>
      <c r="C2618" t="s">
        <v>56</v>
      </c>
      <c r="D2618" t="s">
        <v>149</v>
      </c>
      <c r="E2618" s="73" t="s">
        <v>162</v>
      </c>
      <c r="F2618" t="s">
        <v>273</v>
      </c>
      <c r="G2618" t="s">
        <v>56</v>
      </c>
      <c r="H2618" t="s">
        <v>149</v>
      </c>
      <c r="I2618" cm="1">
        <f t="array" ref="I2618">_xlfn.XLOOKUP(1,('Clean Data'!$A$1:$A$1893='Core data'!A2618)*('Clean Data'!$D$1:$D$1893='Core data'!D2618),'Clean Data'!$E$1:$E$1893,,0)</f>
        <v>0</v>
      </c>
    </row>
    <row r="2619" spans="1:9" hidden="1">
      <c r="A2619">
        <v>16</v>
      </c>
      <c r="B2619" t="s">
        <v>180</v>
      </c>
      <c r="C2619" t="s">
        <v>56</v>
      </c>
      <c r="D2619" t="s">
        <v>149</v>
      </c>
      <c r="E2619" s="69" t="s">
        <v>163</v>
      </c>
      <c r="F2619" s="71" t="s">
        <v>273</v>
      </c>
      <c r="G2619" t="s">
        <v>274</v>
      </c>
      <c r="H2619" t="s">
        <v>420</v>
      </c>
      <c r="I2619" cm="1">
        <f t="array" ref="I2619">_xlfn.XLOOKUP(1,('Clean Data'!$A$1:$A$1893='Core data'!A2619)*('Clean Data'!$D$1:$D$1893='Core data'!D2619),'Clean Data'!$E$1:$E$1893,,0)</f>
        <v>0</v>
      </c>
    </row>
    <row r="2620" spans="1:9" hidden="1">
      <c r="A2620">
        <v>16</v>
      </c>
      <c r="B2620" t="s">
        <v>180</v>
      </c>
      <c r="C2620" t="s">
        <v>56</v>
      </c>
      <c r="D2620" t="s">
        <v>149</v>
      </c>
      <c r="E2620" s="117" t="s">
        <v>164</v>
      </c>
      <c r="F2620" s="70" t="s">
        <v>273</v>
      </c>
      <c r="G2620" t="s">
        <v>275</v>
      </c>
      <c r="H2620" t="s">
        <v>421</v>
      </c>
      <c r="I2620" cm="1">
        <f t="array" ref="I2620">_xlfn.XLOOKUP(1,('Clean Data'!$A$1:$A$1893='Core data'!A2620)*('Clean Data'!$D$1:$D$1893='Core data'!D2620),'Clean Data'!$E$1:$E$1893,,0)</f>
        <v>0</v>
      </c>
    </row>
    <row r="2621" spans="1:9" hidden="1">
      <c r="A2621">
        <v>1</v>
      </c>
      <c r="B2621" t="s">
        <v>166</v>
      </c>
      <c r="C2621" t="s">
        <v>154</v>
      </c>
      <c r="D2621" t="s">
        <v>150</v>
      </c>
      <c r="E2621" s="156" t="s">
        <v>163</v>
      </c>
      <c r="F2621" s="71" t="s">
        <v>154</v>
      </c>
      <c r="G2621" t="s">
        <v>426</v>
      </c>
      <c r="H2621" t="s">
        <v>420</v>
      </c>
      <c r="I2621" cm="1">
        <f t="array" ref="I2621">_xlfn.XLOOKUP(1,('Clean Data'!$A$1:$A$1893='Core data'!A2621)*('Clean Data'!$D$1:$D$1893='Core data'!D2621),'Clean Data'!$E$1:$E$1893,,0)</f>
        <v>0</v>
      </c>
    </row>
    <row r="2622" spans="1:9" hidden="1">
      <c r="A2622">
        <v>1</v>
      </c>
      <c r="B2622" t="s">
        <v>166</v>
      </c>
      <c r="C2622" t="s">
        <v>154</v>
      </c>
      <c r="D2622" t="s">
        <v>150</v>
      </c>
      <c r="E2622" s="117" t="s">
        <v>164</v>
      </c>
      <c r="F2622" s="70" t="s">
        <v>154</v>
      </c>
      <c r="G2622" t="s">
        <v>427</v>
      </c>
      <c r="H2622" t="s">
        <v>421</v>
      </c>
      <c r="I2622" cm="1">
        <f t="array" ref="I2622">_xlfn.XLOOKUP(1,('Clean Data'!$A$1:$A$1893='Core data'!A2622)*('Clean Data'!$D$1:$D$1893='Core data'!D2622),'Clean Data'!$E$1:$E$1893,,0)</f>
        <v>0</v>
      </c>
    </row>
    <row r="2623" spans="1:9" hidden="1">
      <c r="A2623">
        <v>1</v>
      </c>
      <c r="B2623" t="s">
        <v>166</v>
      </c>
      <c r="C2623" t="s">
        <v>154</v>
      </c>
      <c r="D2623" t="s">
        <v>150</v>
      </c>
      <c r="E2623" s="74" t="s">
        <v>162</v>
      </c>
      <c r="F2623" t="s">
        <v>154</v>
      </c>
      <c r="G2623" t="s">
        <v>154</v>
      </c>
      <c r="H2623" t="s">
        <v>149</v>
      </c>
      <c r="I2623" cm="1">
        <f t="array" ref="I2623">_xlfn.XLOOKUP(1,('Clean Data'!$A$1:$A$1893='Core data'!A2623)*('Clean Data'!$D$1:$D$1893='Core data'!D2623),'Clean Data'!$E$1:$E$1893,,0)</f>
        <v>0</v>
      </c>
    </row>
    <row r="2624" spans="1:9" hidden="1">
      <c r="A2624">
        <v>2</v>
      </c>
      <c r="B2624" t="s">
        <v>167</v>
      </c>
      <c r="C2624" t="s">
        <v>154</v>
      </c>
      <c r="D2624" t="s">
        <v>150</v>
      </c>
      <c r="E2624" s="156" t="s">
        <v>163</v>
      </c>
      <c r="F2624" s="71" t="s">
        <v>154</v>
      </c>
      <c r="G2624" t="s">
        <v>426</v>
      </c>
      <c r="H2624" t="s">
        <v>420</v>
      </c>
      <c r="I2624" cm="1">
        <f t="array" ref="I2624">_xlfn.XLOOKUP(1,('Clean Data'!$A$1:$A$1893='Core data'!A2624)*('Clean Data'!$D$1:$D$1893='Core data'!D2624),'Clean Data'!$E$1:$E$1893,,0)</f>
        <v>0</v>
      </c>
    </row>
    <row r="2625" spans="1:9" hidden="1">
      <c r="A2625">
        <v>2</v>
      </c>
      <c r="B2625" t="s">
        <v>167</v>
      </c>
      <c r="C2625" t="s">
        <v>154</v>
      </c>
      <c r="D2625" t="s">
        <v>150</v>
      </c>
      <c r="E2625" s="117" t="s">
        <v>164</v>
      </c>
      <c r="F2625" s="70" t="s">
        <v>154</v>
      </c>
      <c r="G2625" t="s">
        <v>427</v>
      </c>
      <c r="H2625" t="s">
        <v>421</v>
      </c>
      <c r="I2625" cm="1">
        <f t="array" ref="I2625">_xlfn.XLOOKUP(1,('Clean Data'!$A$1:$A$1893='Core data'!A2625)*('Clean Data'!$D$1:$D$1893='Core data'!D2625),'Clean Data'!$E$1:$E$1893,,0)</f>
        <v>0</v>
      </c>
    </row>
    <row r="2626" spans="1:9" hidden="1">
      <c r="A2626">
        <v>2</v>
      </c>
      <c r="B2626" t="s">
        <v>167</v>
      </c>
      <c r="C2626" t="s">
        <v>154</v>
      </c>
      <c r="D2626" t="s">
        <v>150</v>
      </c>
      <c r="E2626" s="74" t="s">
        <v>162</v>
      </c>
      <c r="F2626" t="s">
        <v>154</v>
      </c>
      <c r="G2626" t="s">
        <v>154</v>
      </c>
      <c r="H2626" t="s">
        <v>149</v>
      </c>
      <c r="I2626" cm="1">
        <f t="array" ref="I2626">_xlfn.XLOOKUP(1,('Clean Data'!$A$1:$A$1893='Core data'!A2626)*('Clean Data'!$D$1:$D$1893='Core data'!D2626),'Clean Data'!$E$1:$E$1893,,0)</f>
        <v>0</v>
      </c>
    </row>
    <row r="2627" spans="1:9" hidden="1">
      <c r="A2627">
        <v>4</v>
      </c>
      <c r="B2627" t="s">
        <v>444</v>
      </c>
      <c r="C2627" t="s">
        <v>154</v>
      </c>
      <c r="D2627" t="s">
        <v>150</v>
      </c>
      <c r="E2627" s="156" t="s">
        <v>163</v>
      </c>
      <c r="F2627" s="71" t="s">
        <v>154</v>
      </c>
      <c r="G2627" t="s">
        <v>426</v>
      </c>
      <c r="H2627" t="s">
        <v>420</v>
      </c>
      <c r="I2627" cm="1">
        <f t="array" ref="I2627">_xlfn.XLOOKUP(1,('Clean Data'!$A$1:$A$1893='Core data'!A2627)*('Clean Data'!$D$1:$D$1893='Core data'!D2627),'Clean Data'!$E$1:$E$1893,,0)</f>
        <v>0</v>
      </c>
    </row>
    <row r="2628" spans="1:9" hidden="1">
      <c r="A2628">
        <v>4</v>
      </c>
      <c r="B2628" t="s">
        <v>444</v>
      </c>
      <c r="C2628" t="s">
        <v>154</v>
      </c>
      <c r="D2628" t="s">
        <v>150</v>
      </c>
      <c r="E2628" s="117" t="s">
        <v>164</v>
      </c>
      <c r="F2628" s="70" t="s">
        <v>154</v>
      </c>
      <c r="G2628" t="s">
        <v>427</v>
      </c>
      <c r="H2628" t="s">
        <v>421</v>
      </c>
      <c r="I2628" cm="1">
        <f t="array" ref="I2628">_xlfn.XLOOKUP(1,('Clean Data'!$A$1:$A$1893='Core data'!A2628)*('Clean Data'!$D$1:$D$1893='Core data'!D2628),'Clean Data'!$E$1:$E$1893,,0)</f>
        <v>0</v>
      </c>
    </row>
    <row r="2629" spans="1:9" hidden="1">
      <c r="A2629">
        <v>4</v>
      </c>
      <c r="B2629" t="s">
        <v>444</v>
      </c>
      <c r="C2629" t="s">
        <v>154</v>
      </c>
      <c r="D2629" t="s">
        <v>150</v>
      </c>
      <c r="E2629" s="74" t="s">
        <v>162</v>
      </c>
      <c r="F2629" t="s">
        <v>154</v>
      </c>
      <c r="G2629" t="s">
        <v>154</v>
      </c>
      <c r="H2629" t="s">
        <v>149</v>
      </c>
      <c r="I2629" cm="1">
        <f t="array" ref="I2629">_xlfn.XLOOKUP(1,('Clean Data'!$A$1:$A$1893='Core data'!A2629)*('Clean Data'!$D$1:$D$1893='Core data'!D2629),'Clean Data'!$E$1:$E$1893,,0)</f>
        <v>0</v>
      </c>
    </row>
    <row r="2630" spans="1:9" hidden="1">
      <c r="A2630">
        <v>5</v>
      </c>
      <c r="B2630" t="s">
        <v>169</v>
      </c>
      <c r="C2630" t="s">
        <v>154</v>
      </c>
      <c r="D2630" t="s">
        <v>150</v>
      </c>
      <c r="E2630" s="156" t="s">
        <v>163</v>
      </c>
      <c r="F2630" s="71" t="s">
        <v>154</v>
      </c>
      <c r="G2630" t="s">
        <v>426</v>
      </c>
      <c r="H2630" t="s">
        <v>420</v>
      </c>
      <c r="I2630" cm="1">
        <f t="array" ref="I2630">_xlfn.XLOOKUP(1,('Clean Data'!$A$1:$A$1893='Core data'!A2630)*('Clean Data'!$D$1:$D$1893='Core data'!D2630),'Clean Data'!$E$1:$E$1893,,0)</f>
        <v>0</v>
      </c>
    </row>
    <row r="2631" spans="1:9" hidden="1">
      <c r="A2631">
        <v>5</v>
      </c>
      <c r="B2631" t="s">
        <v>169</v>
      </c>
      <c r="C2631" t="s">
        <v>154</v>
      </c>
      <c r="D2631" t="s">
        <v>150</v>
      </c>
      <c r="E2631" s="117" t="s">
        <v>164</v>
      </c>
      <c r="F2631" s="70" t="s">
        <v>154</v>
      </c>
      <c r="G2631" t="s">
        <v>427</v>
      </c>
      <c r="H2631" t="s">
        <v>421</v>
      </c>
      <c r="I2631" cm="1">
        <f t="array" ref="I2631">_xlfn.XLOOKUP(1,('Clean Data'!$A$1:$A$1893='Core data'!A2631)*('Clean Data'!$D$1:$D$1893='Core data'!D2631),'Clean Data'!$E$1:$E$1893,,0)</f>
        <v>0</v>
      </c>
    </row>
    <row r="2632" spans="1:9" hidden="1">
      <c r="A2632">
        <v>5</v>
      </c>
      <c r="B2632" t="s">
        <v>169</v>
      </c>
      <c r="C2632" t="s">
        <v>154</v>
      </c>
      <c r="D2632" t="s">
        <v>150</v>
      </c>
      <c r="E2632" s="74" t="s">
        <v>162</v>
      </c>
      <c r="F2632" t="s">
        <v>154</v>
      </c>
      <c r="G2632" t="s">
        <v>154</v>
      </c>
      <c r="H2632" t="s">
        <v>149</v>
      </c>
      <c r="I2632" cm="1">
        <f t="array" ref="I2632">_xlfn.XLOOKUP(1,('Clean Data'!$A$1:$A$1893='Core data'!A2632)*('Clean Data'!$D$1:$D$1893='Core data'!D2632),'Clean Data'!$E$1:$E$1893,,0)</f>
        <v>0</v>
      </c>
    </row>
    <row r="2633" spans="1:9" hidden="1">
      <c r="A2633">
        <v>6</v>
      </c>
      <c r="B2633" t="s">
        <v>170</v>
      </c>
      <c r="C2633" t="s">
        <v>154</v>
      </c>
      <c r="D2633" t="s">
        <v>150</v>
      </c>
      <c r="E2633" s="156" t="s">
        <v>163</v>
      </c>
      <c r="F2633" s="71" t="s">
        <v>154</v>
      </c>
      <c r="G2633" t="s">
        <v>426</v>
      </c>
      <c r="H2633" t="s">
        <v>420</v>
      </c>
      <c r="I2633" cm="1">
        <f t="array" ref="I2633">_xlfn.XLOOKUP(1,('Clean Data'!$A$1:$A$1893='Core data'!A2633)*('Clean Data'!$D$1:$D$1893='Core data'!D2633),'Clean Data'!$E$1:$E$1893,,0)</f>
        <v>0</v>
      </c>
    </row>
    <row r="2634" spans="1:9" hidden="1">
      <c r="A2634">
        <v>6</v>
      </c>
      <c r="B2634" t="s">
        <v>170</v>
      </c>
      <c r="C2634" t="s">
        <v>154</v>
      </c>
      <c r="D2634" t="s">
        <v>150</v>
      </c>
      <c r="E2634" s="117" t="s">
        <v>164</v>
      </c>
      <c r="F2634" s="70" t="s">
        <v>154</v>
      </c>
      <c r="G2634" t="s">
        <v>427</v>
      </c>
      <c r="H2634" t="s">
        <v>421</v>
      </c>
      <c r="I2634" cm="1">
        <f t="array" ref="I2634">_xlfn.XLOOKUP(1,('Clean Data'!$A$1:$A$1893='Core data'!A2634)*('Clean Data'!$D$1:$D$1893='Core data'!D2634),'Clean Data'!$E$1:$E$1893,,0)</f>
        <v>0</v>
      </c>
    </row>
    <row r="2635" spans="1:9" hidden="1">
      <c r="A2635">
        <v>6</v>
      </c>
      <c r="B2635" t="s">
        <v>170</v>
      </c>
      <c r="C2635" t="s">
        <v>154</v>
      </c>
      <c r="D2635" t="s">
        <v>150</v>
      </c>
      <c r="E2635" s="74" t="s">
        <v>162</v>
      </c>
      <c r="F2635" t="s">
        <v>154</v>
      </c>
      <c r="G2635" t="s">
        <v>154</v>
      </c>
      <c r="H2635" t="s">
        <v>149</v>
      </c>
      <c r="I2635" cm="1">
        <f t="array" ref="I2635">_xlfn.XLOOKUP(1,('Clean Data'!$A$1:$A$1893='Core data'!A2635)*('Clean Data'!$D$1:$D$1893='Core data'!D2635),'Clean Data'!$E$1:$E$1893,,0)</f>
        <v>0</v>
      </c>
    </row>
    <row r="2636" spans="1:9" hidden="1">
      <c r="A2636">
        <v>7</v>
      </c>
      <c r="B2636" t="s">
        <v>171</v>
      </c>
      <c r="C2636" t="s">
        <v>154</v>
      </c>
      <c r="D2636" t="s">
        <v>150</v>
      </c>
      <c r="E2636" s="156" t="s">
        <v>163</v>
      </c>
      <c r="F2636" s="71" t="s">
        <v>154</v>
      </c>
      <c r="G2636" t="s">
        <v>426</v>
      </c>
      <c r="H2636" t="s">
        <v>420</v>
      </c>
      <c r="I2636" cm="1">
        <f t="array" ref="I2636">_xlfn.XLOOKUP(1,('Clean Data'!$A$1:$A$1893='Core data'!A2636)*('Clean Data'!$D$1:$D$1893='Core data'!D2636),'Clean Data'!$E$1:$E$1893,,0)</f>
        <v>0</v>
      </c>
    </row>
    <row r="2637" spans="1:9" hidden="1">
      <c r="A2637">
        <v>7</v>
      </c>
      <c r="B2637" t="s">
        <v>171</v>
      </c>
      <c r="C2637" t="s">
        <v>154</v>
      </c>
      <c r="D2637" t="s">
        <v>150</v>
      </c>
      <c r="E2637" s="117" t="s">
        <v>164</v>
      </c>
      <c r="F2637" s="70" t="s">
        <v>154</v>
      </c>
      <c r="G2637" t="s">
        <v>427</v>
      </c>
      <c r="H2637" t="s">
        <v>421</v>
      </c>
      <c r="I2637" cm="1">
        <f t="array" ref="I2637">_xlfn.XLOOKUP(1,('Clean Data'!$A$1:$A$1893='Core data'!A2637)*('Clean Data'!$D$1:$D$1893='Core data'!D2637),'Clean Data'!$E$1:$E$1893,,0)</f>
        <v>0</v>
      </c>
    </row>
    <row r="2638" spans="1:9" hidden="1">
      <c r="A2638">
        <v>7</v>
      </c>
      <c r="B2638" t="s">
        <v>171</v>
      </c>
      <c r="C2638" t="s">
        <v>154</v>
      </c>
      <c r="D2638" t="s">
        <v>150</v>
      </c>
      <c r="E2638" s="74" t="s">
        <v>162</v>
      </c>
      <c r="F2638" t="s">
        <v>154</v>
      </c>
      <c r="G2638" t="s">
        <v>154</v>
      </c>
      <c r="H2638" t="s">
        <v>149</v>
      </c>
      <c r="I2638" cm="1">
        <f t="array" ref="I2638">_xlfn.XLOOKUP(1,('Clean Data'!$A$1:$A$1893='Core data'!A2638)*('Clean Data'!$D$1:$D$1893='Core data'!D2638),'Clean Data'!$E$1:$E$1893,,0)</f>
        <v>0</v>
      </c>
    </row>
    <row r="2639" spans="1:9" hidden="1">
      <c r="A2639">
        <v>8</v>
      </c>
      <c r="B2639" t="s">
        <v>172</v>
      </c>
      <c r="C2639" t="s">
        <v>154</v>
      </c>
      <c r="D2639" t="s">
        <v>150</v>
      </c>
      <c r="E2639" s="156" t="s">
        <v>163</v>
      </c>
      <c r="F2639" s="71" t="s">
        <v>154</v>
      </c>
      <c r="G2639" t="s">
        <v>426</v>
      </c>
      <c r="H2639" t="s">
        <v>420</v>
      </c>
      <c r="I2639" cm="1">
        <f t="array" ref="I2639">_xlfn.XLOOKUP(1,('Clean Data'!$A$1:$A$1893='Core data'!A2639)*('Clean Data'!$D$1:$D$1893='Core data'!D2639),'Clean Data'!$E$1:$E$1893,,0)</f>
        <v>0</v>
      </c>
    </row>
    <row r="2640" spans="1:9" hidden="1">
      <c r="A2640">
        <v>8</v>
      </c>
      <c r="B2640" t="s">
        <v>172</v>
      </c>
      <c r="C2640" t="s">
        <v>154</v>
      </c>
      <c r="D2640" t="s">
        <v>150</v>
      </c>
      <c r="E2640" s="117" t="s">
        <v>164</v>
      </c>
      <c r="F2640" s="70" t="s">
        <v>154</v>
      </c>
      <c r="G2640" t="s">
        <v>427</v>
      </c>
      <c r="H2640" t="s">
        <v>421</v>
      </c>
      <c r="I2640" cm="1">
        <f t="array" ref="I2640">_xlfn.XLOOKUP(1,('Clean Data'!$A$1:$A$1893='Core data'!A2640)*('Clean Data'!$D$1:$D$1893='Core data'!D2640),'Clean Data'!$E$1:$E$1893,,0)</f>
        <v>0</v>
      </c>
    </row>
    <row r="2641" spans="1:9" hidden="1">
      <c r="A2641">
        <v>8</v>
      </c>
      <c r="B2641" t="s">
        <v>172</v>
      </c>
      <c r="C2641" t="s">
        <v>154</v>
      </c>
      <c r="D2641" t="s">
        <v>150</v>
      </c>
      <c r="E2641" s="74" t="s">
        <v>162</v>
      </c>
      <c r="F2641" t="s">
        <v>154</v>
      </c>
      <c r="G2641" t="s">
        <v>154</v>
      </c>
      <c r="H2641" t="s">
        <v>149</v>
      </c>
      <c r="I2641" cm="1">
        <f t="array" ref="I2641">_xlfn.XLOOKUP(1,('Clean Data'!$A$1:$A$1893='Core data'!A2641)*('Clean Data'!$D$1:$D$1893='Core data'!D2641),'Clean Data'!$E$1:$E$1893,,0)</f>
        <v>0</v>
      </c>
    </row>
    <row r="2642" spans="1:9" hidden="1">
      <c r="A2642">
        <v>9</v>
      </c>
      <c r="B2642" t="s">
        <v>173</v>
      </c>
      <c r="C2642" t="s">
        <v>154</v>
      </c>
      <c r="D2642" t="s">
        <v>150</v>
      </c>
      <c r="E2642" s="156" t="s">
        <v>163</v>
      </c>
      <c r="F2642" s="71" t="s">
        <v>154</v>
      </c>
      <c r="G2642" t="s">
        <v>426</v>
      </c>
      <c r="H2642" t="s">
        <v>420</v>
      </c>
      <c r="I2642" cm="1">
        <f t="array" ref="I2642">_xlfn.XLOOKUP(1,('Clean Data'!$A$1:$A$1893='Core data'!A2642)*('Clean Data'!$D$1:$D$1893='Core data'!D2642),'Clean Data'!$E$1:$E$1893,,0)</f>
        <v>1</v>
      </c>
    </row>
    <row r="2643" spans="1:9" hidden="1">
      <c r="A2643">
        <v>9</v>
      </c>
      <c r="B2643" t="s">
        <v>173</v>
      </c>
      <c r="C2643" t="s">
        <v>154</v>
      </c>
      <c r="D2643" t="s">
        <v>150</v>
      </c>
      <c r="E2643" s="117" t="s">
        <v>164</v>
      </c>
      <c r="F2643" s="70" t="s">
        <v>154</v>
      </c>
      <c r="G2643" t="s">
        <v>427</v>
      </c>
      <c r="H2643" t="s">
        <v>421</v>
      </c>
      <c r="I2643" cm="1">
        <f t="array" ref="I2643">_xlfn.XLOOKUP(1,('Clean Data'!$A$1:$A$1893='Core data'!A2643)*('Clean Data'!$D$1:$D$1893='Core data'!D2643),'Clean Data'!$E$1:$E$1893,,0)</f>
        <v>1</v>
      </c>
    </row>
    <row r="2644" spans="1:9" hidden="1">
      <c r="A2644">
        <v>9</v>
      </c>
      <c r="B2644" t="s">
        <v>173</v>
      </c>
      <c r="C2644" t="s">
        <v>154</v>
      </c>
      <c r="D2644" t="s">
        <v>150</v>
      </c>
      <c r="E2644" s="74" t="s">
        <v>162</v>
      </c>
      <c r="F2644" t="s">
        <v>154</v>
      </c>
      <c r="G2644" t="s">
        <v>154</v>
      </c>
      <c r="H2644" t="s">
        <v>149</v>
      </c>
      <c r="I2644" cm="1">
        <f t="array" ref="I2644">_xlfn.XLOOKUP(1,('Clean Data'!$A$1:$A$1893='Core data'!A2644)*('Clean Data'!$D$1:$D$1893='Core data'!D2644),'Clean Data'!$E$1:$E$1893,,0)</f>
        <v>1</v>
      </c>
    </row>
    <row r="2645" spans="1:9" hidden="1">
      <c r="A2645">
        <v>10</v>
      </c>
      <c r="B2645" t="s">
        <v>174</v>
      </c>
      <c r="C2645" t="s">
        <v>154</v>
      </c>
      <c r="D2645" t="s">
        <v>150</v>
      </c>
      <c r="E2645" s="156" t="s">
        <v>163</v>
      </c>
      <c r="F2645" s="71" t="s">
        <v>154</v>
      </c>
      <c r="G2645" t="s">
        <v>426</v>
      </c>
      <c r="H2645" t="s">
        <v>420</v>
      </c>
      <c r="I2645" cm="1">
        <f t="array" ref="I2645">_xlfn.XLOOKUP(1,('Clean Data'!$A$1:$A$1893='Core data'!A2645)*('Clean Data'!$D$1:$D$1893='Core data'!D2645),'Clean Data'!$E$1:$E$1893,,0)</f>
        <v>0</v>
      </c>
    </row>
    <row r="2646" spans="1:9" hidden="1">
      <c r="A2646">
        <v>10</v>
      </c>
      <c r="B2646" t="s">
        <v>174</v>
      </c>
      <c r="C2646" t="s">
        <v>154</v>
      </c>
      <c r="D2646" t="s">
        <v>150</v>
      </c>
      <c r="E2646" s="117" t="s">
        <v>164</v>
      </c>
      <c r="F2646" s="70" t="s">
        <v>154</v>
      </c>
      <c r="G2646" t="s">
        <v>427</v>
      </c>
      <c r="H2646" t="s">
        <v>421</v>
      </c>
      <c r="I2646" cm="1">
        <f t="array" ref="I2646">_xlfn.XLOOKUP(1,('Clean Data'!$A$1:$A$1893='Core data'!A2646)*('Clean Data'!$D$1:$D$1893='Core data'!D2646),'Clean Data'!$E$1:$E$1893,,0)</f>
        <v>0</v>
      </c>
    </row>
    <row r="2647" spans="1:9" hidden="1">
      <c r="A2647">
        <v>10</v>
      </c>
      <c r="B2647" t="s">
        <v>174</v>
      </c>
      <c r="C2647" t="s">
        <v>154</v>
      </c>
      <c r="D2647" t="s">
        <v>150</v>
      </c>
      <c r="E2647" s="74" t="s">
        <v>162</v>
      </c>
      <c r="F2647" t="s">
        <v>154</v>
      </c>
      <c r="G2647" t="s">
        <v>154</v>
      </c>
      <c r="H2647" t="s">
        <v>149</v>
      </c>
      <c r="I2647" cm="1">
        <f t="array" ref="I2647">_xlfn.XLOOKUP(1,('Clean Data'!$A$1:$A$1893='Core data'!A2647)*('Clean Data'!$D$1:$D$1893='Core data'!D2647),'Clean Data'!$E$1:$E$1893,,0)</f>
        <v>0</v>
      </c>
    </row>
    <row r="2648" spans="1:9" hidden="1">
      <c r="A2648">
        <v>11</v>
      </c>
      <c r="B2648" t="s">
        <v>175</v>
      </c>
      <c r="C2648" t="s">
        <v>154</v>
      </c>
      <c r="D2648" t="s">
        <v>150</v>
      </c>
      <c r="E2648" s="156" t="s">
        <v>163</v>
      </c>
      <c r="F2648" s="71" t="s">
        <v>154</v>
      </c>
      <c r="G2648" t="s">
        <v>426</v>
      </c>
      <c r="H2648" t="s">
        <v>420</v>
      </c>
      <c r="I2648" cm="1">
        <f t="array" ref="I2648">_xlfn.XLOOKUP(1,('Clean Data'!$A$1:$A$1893='Core data'!A2648)*('Clean Data'!$D$1:$D$1893='Core data'!D2648),'Clean Data'!$E$1:$E$1893,,0)</f>
        <v>0</v>
      </c>
    </row>
    <row r="2649" spans="1:9" hidden="1">
      <c r="A2649">
        <v>11</v>
      </c>
      <c r="B2649" t="s">
        <v>175</v>
      </c>
      <c r="C2649" t="s">
        <v>154</v>
      </c>
      <c r="D2649" t="s">
        <v>150</v>
      </c>
      <c r="E2649" s="117" t="s">
        <v>164</v>
      </c>
      <c r="F2649" s="70" t="s">
        <v>154</v>
      </c>
      <c r="G2649" t="s">
        <v>427</v>
      </c>
      <c r="H2649" t="s">
        <v>421</v>
      </c>
      <c r="I2649" cm="1">
        <f t="array" ref="I2649">_xlfn.XLOOKUP(1,('Clean Data'!$A$1:$A$1893='Core data'!A2649)*('Clean Data'!$D$1:$D$1893='Core data'!D2649),'Clean Data'!$E$1:$E$1893,,0)</f>
        <v>0</v>
      </c>
    </row>
    <row r="2650" spans="1:9" hidden="1">
      <c r="A2650">
        <v>11</v>
      </c>
      <c r="B2650" t="s">
        <v>175</v>
      </c>
      <c r="C2650" t="s">
        <v>154</v>
      </c>
      <c r="D2650" t="s">
        <v>150</v>
      </c>
      <c r="E2650" s="74" t="s">
        <v>162</v>
      </c>
      <c r="F2650" t="s">
        <v>154</v>
      </c>
      <c r="G2650" t="s">
        <v>154</v>
      </c>
      <c r="H2650" t="s">
        <v>149</v>
      </c>
      <c r="I2650" cm="1">
        <f t="array" ref="I2650">_xlfn.XLOOKUP(1,('Clean Data'!$A$1:$A$1893='Core data'!A2650)*('Clean Data'!$D$1:$D$1893='Core data'!D2650),'Clean Data'!$E$1:$E$1893,,0)</f>
        <v>0</v>
      </c>
    </row>
    <row r="2651" spans="1:9" hidden="1">
      <c r="A2651">
        <v>12</v>
      </c>
      <c r="B2651" t="s">
        <v>176</v>
      </c>
      <c r="C2651" t="s">
        <v>154</v>
      </c>
      <c r="D2651" t="s">
        <v>150</v>
      </c>
      <c r="E2651" s="69" t="s">
        <v>163</v>
      </c>
      <c r="F2651" s="71" t="s">
        <v>154</v>
      </c>
      <c r="G2651" t="s">
        <v>426</v>
      </c>
      <c r="H2651" t="s">
        <v>420</v>
      </c>
      <c r="I2651" cm="1">
        <f t="array" ref="I2651">_xlfn.XLOOKUP(1,('Clean Data'!$A$1:$A$1893='Core data'!A2651)*('Clean Data'!$D$1:$D$1893='Core data'!D2651),'Clean Data'!$E$1:$E$1893,,0)</f>
        <v>0</v>
      </c>
    </row>
    <row r="2652" spans="1:9" hidden="1">
      <c r="A2652">
        <v>12</v>
      </c>
      <c r="B2652" t="s">
        <v>176</v>
      </c>
      <c r="C2652" t="s">
        <v>154</v>
      </c>
      <c r="D2652" t="s">
        <v>150</v>
      </c>
      <c r="E2652" s="68" t="s">
        <v>164</v>
      </c>
      <c r="F2652" s="70" t="s">
        <v>154</v>
      </c>
      <c r="G2652" t="s">
        <v>427</v>
      </c>
      <c r="H2652" t="s">
        <v>421</v>
      </c>
      <c r="I2652" cm="1">
        <f t="array" ref="I2652">_xlfn.XLOOKUP(1,('Clean Data'!$A$1:$A$1893='Core data'!A2652)*('Clean Data'!$D$1:$D$1893='Core data'!D2652),'Clean Data'!$E$1:$E$1893,,0)</f>
        <v>0</v>
      </c>
    </row>
    <row r="2653" spans="1:9" hidden="1">
      <c r="A2653">
        <v>12</v>
      </c>
      <c r="B2653" t="s">
        <v>176</v>
      </c>
      <c r="C2653" t="s">
        <v>154</v>
      </c>
      <c r="D2653" t="s">
        <v>150</v>
      </c>
      <c r="E2653" s="73" t="s">
        <v>162</v>
      </c>
      <c r="F2653" t="s">
        <v>154</v>
      </c>
      <c r="G2653" t="s">
        <v>154</v>
      </c>
      <c r="H2653" t="s">
        <v>149</v>
      </c>
      <c r="I2653" cm="1">
        <f t="array" ref="I2653">_xlfn.XLOOKUP(1,('Clean Data'!$A$1:$A$1893='Core data'!A2653)*('Clean Data'!$D$1:$D$1893='Core data'!D2653),'Clean Data'!$E$1:$E$1893,,0)</f>
        <v>0</v>
      </c>
    </row>
    <row r="2654" spans="1:9" hidden="1">
      <c r="A2654">
        <v>13</v>
      </c>
      <c r="B2654" t="s">
        <v>177</v>
      </c>
      <c r="C2654" t="s">
        <v>154</v>
      </c>
      <c r="D2654" t="s">
        <v>150</v>
      </c>
      <c r="E2654" s="69" t="s">
        <v>163</v>
      </c>
      <c r="F2654" s="71" t="s">
        <v>154</v>
      </c>
      <c r="G2654" t="s">
        <v>426</v>
      </c>
      <c r="H2654" t="s">
        <v>420</v>
      </c>
      <c r="I2654" cm="1">
        <f t="array" ref="I2654">_xlfn.XLOOKUP(1,('Clean Data'!$A$1:$A$1893='Core data'!A2654)*('Clean Data'!$D$1:$D$1893='Core data'!D2654),'Clean Data'!$E$1:$E$1893,,0)</f>
        <v>0</v>
      </c>
    </row>
    <row r="2655" spans="1:9" hidden="1">
      <c r="A2655">
        <v>13</v>
      </c>
      <c r="B2655" t="s">
        <v>177</v>
      </c>
      <c r="C2655" t="s">
        <v>154</v>
      </c>
      <c r="D2655" t="s">
        <v>150</v>
      </c>
      <c r="E2655" s="68" t="s">
        <v>164</v>
      </c>
      <c r="F2655" s="70" t="s">
        <v>154</v>
      </c>
      <c r="G2655" t="s">
        <v>427</v>
      </c>
      <c r="H2655" t="s">
        <v>421</v>
      </c>
      <c r="I2655" cm="1">
        <f t="array" ref="I2655">_xlfn.XLOOKUP(1,('Clean Data'!$A$1:$A$1893='Core data'!A2655)*('Clean Data'!$D$1:$D$1893='Core data'!D2655),'Clean Data'!$E$1:$E$1893,,0)</f>
        <v>0</v>
      </c>
    </row>
    <row r="2656" spans="1:9" hidden="1">
      <c r="A2656">
        <v>13</v>
      </c>
      <c r="B2656" t="s">
        <v>177</v>
      </c>
      <c r="C2656" t="s">
        <v>154</v>
      </c>
      <c r="D2656" t="s">
        <v>150</v>
      </c>
      <c r="E2656" s="73" t="s">
        <v>162</v>
      </c>
      <c r="F2656" t="s">
        <v>154</v>
      </c>
      <c r="G2656" t="s">
        <v>154</v>
      </c>
      <c r="H2656" t="s">
        <v>149</v>
      </c>
      <c r="I2656" cm="1">
        <f t="array" ref="I2656">_xlfn.XLOOKUP(1,('Clean Data'!$A$1:$A$1893='Core data'!A2656)*('Clean Data'!$D$1:$D$1893='Core data'!D2656),'Clean Data'!$E$1:$E$1893,,0)</f>
        <v>0</v>
      </c>
    </row>
    <row r="2657" spans="1:9" hidden="1">
      <c r="A2657">
        <v>14</v>
      </c>
      <c r="B2657" t="s">
        <v>178</v>
      </c>
      <c r="C2657" t="s">
        <v>154</v>
      </c>
      <c r="D2657" t="s">
        <v>150</v>
      </c>
      <c r="E2657" s="69" t="s">
        <v>163</v>
      </c>
      <c r="F2657" s="71" t="s">
        <v>154</v>
      </c>
      <c r="G2657" t="s">
        <v>426</v>
      </c>
      <c r="H2657" t="s">
        <v>420</v>
      </c>
      <c r="I2657" cm="1">
        <f t="array" ref="I2657">_xlfn.XLOOKUP(1,('Clean Data'!$A$1:$A$1893='Core data'!A2657)*('Clean Data'!$D$1:$D$1893='Core data'!D2657),'Clean Data'!$E$1:$E$1893,,0)</f>
        <v>0</v>
      </c>
    </row>
    <row r="2658" spans="1:9" hidden="1">
      <c r="A2658">
        <v>14</v>
      </c>
      <c r="B2658" t="s">
        <v>178</v>
      </c>
      <c r="C2658" t="s">
        <v>154</v>
      </c>
      <c r="D2658" t="s">
        <v>150</v>
      </c>
      <c r="E2658" s="68" t="s">
        <v>164</v>
      </c>
      <c r="F2658" s="70" t="s">
        <v>154</v>
      </c>
      <c r="G2658" t="s">
        <v>427</v>
      </c>
      <c r="H2658" t="s">
        <v>421</v>
      </c>
      <c r="I2658" cm="1">
        <f t="array" ref="I2658">_xlfn.XLOOKUP(1,('Clean Data'!$A$1:$A$1893='Core data'!A2658)*('Clean Data'!$D$1:$D$1893='Core data'!D2658),'Clean Data'!$E$1:$E$1893,,0)</f>
        <v>0</v>
      </c>
    </row>
    <row r="2659" spans="1:9" hidden="1">
      <c r="A2659">
        <v>14</v>
      </c>
      <c r="B2659" t="s">
        <v>178</v>
      </c>
      <c r="C2659" t="s">
        <v>154</v>
      </c>
      <c r="D2659" t="s">
        <v>150</v>
      </c>
      <c r="E2659" s="73" t="s">
        <v>162</v>
      </c>
      <c r="F2659" t="s">
        <v>154</v>
      </c>
      <c r="G2659" t="s">
        <v>154</v>
      </c>
      <c r="H2659" t="s">
        <v>149</v>
      </c>
      <c r="I2659" cm="1">
        <f t="array" ref="I2659">_xlfn.XLOOKUP(1,('Clean Data'!$A$1:$A$1893='Core data'!A2659)*('Clean Data'!$D$1:$D$1893='Core data'!D2659),'Clean Data'!$E$1:$E$1893,,0)</f>
        <v>0</v>
      </c>
    </row>
    <row r="2660" spans="1:9" hidden="1">
      <c r="A2660">
        <v>15</v>
      </c>
      <c r="B2660" t="s">
        <v>179</v>
      </c>
      <c r="C2660" t="s">
        <v>154</v>
      </c>
      <c r="D2660" t="s">
        <v>150</v>
      </c>
      <c r="E2660" s="69" t="s">
        <v>163</v>
      </c>
      <c r="F2660" s="71" t="s">
        <v>154</v>
      </c>
      <c r="G2660" t="s">
        <v>426</v>
      </c>
      <c r="H2660" t="s">
        <v>420</v>
      </c>
      <c r="I2660" cm="1">
        <f t="array" ref="I2660">_xlfn.XLOOKUP(1,('Clean Data'!$A$1:$A$1893='Core data'!A2660)*('Clean Data'!$D$1:$D$1893='Core data'!D2660),'Clean Data'!$E$1:$E$1893,,0)</f>
        <v>0</v>
      </c>
    </row>
    <row r="2661" spans="1:9" hidden="1">
      <c r="A2661">
        <v>15</v>
      </c>
      <c r="B2661" t="s">
        <v>179</v>
      </c>
      <c r="C2661" t="s">
        <v>154</v>
      </c>
      <c r="D2661" t="s">
        <v>150</v>
      </c>
      <c r="E2661" s="68" t="s">
        <v>164</v>
      </c>
      <c r="F2661" s="70" t="s">
        <v>154</v>
      </c>
      <c r="G2661" t="s">
        <v>427</v>
      </c>
      <c r="H2661" t="s">
        <v>421</v>
      </c>
      <c r="I2661" cm="1">
        <f t="array" ref="I2661">_xlfn.XLOOKUP(1,('Clean Data'!$A$1:$A$1893='Core data'!A2661)*('Clean Data'!$D$1:$D$1893='Core data'!D2661),'Clean Data'!$E$1:$E$1893,,0)</f>
        <v>0</v>
      </c>
    </row>
    <row r="2662" spans="1:9" hidden="1">
      <c r="A2662">
        <v>15</v>
      </c>
      <c r="B2662" t="s">
        <v>179</v>
      </c>
      <c r="C2662" t="s">
        <v>154</v>
      </c>
      <c r="D2662" t="s">
        <v>150</v>
      </c>
      <c r="E2662" s="73" t="s">
        <v>162</v>
      </c>
      <c r="F2662" t="s">
        <v>154</v>
      </c>
      <c r="G2662" t="s">
        <v>154</v>
      </c>
      <c r="H2662" t="s">
        <v>149</v>
      </c>
      <c r="I2662" cm="1">
        <f t="array" ref="I2662">_xlfn.XLOOKUP(1,('Clean Data'!$A$1:$A$1893='Core data'!A2662)*('Clean Data'!$D$1:$D$1893='Core data'!D2662),'Clean Data'!$E$1:$E$1893,,0)</f>
        <v>0</v>
      </c>
    </row>
    <row r="2663" spans="1:9" hidden="1">
      <c r="A2663">
        <v>16</v>
      </c>
      <c r="B2663" t="s">
        <v>180</v>
      </c>
      <c r="C2663" t="s">
        <v>154</v>
      </c>
      <c r="D2663" t="s">
        <v>150</v>
      </c>
      <c r="E2663" s="69" t="s">
        <v>163</v>
      </c>
      <c r="F2663" s="71" t="s">
        <v>154</v>
      </c>
      <c r="G2663" t="s">
        <v>426</v>
      </c>
      <c r="H2663" t="s">
        <v>420</v>
      </c>
      <c r="I2663" cm="1">
        <f t="array" ref="I2663">_xlfn.XLOOKUP(1,('Clean Data'!$A$1:$A$1893='Core data'!A2663)*('Clean Data'!$D$1:$D$1893='Core data'!D2663),'Clean Data'!$E$1:$E$1893,,0)</f>
        <v>0</v>
      </c>
    </row>
    <row r="2664" spans="1:9" hidden="1">
      <c r="A2664">
        <v>16</v>
      </c>
      <c r="B2664" t="s">
        <v>180</v>
      </c>
      <c r="C2664" t="s">
        <v>154</v>
      </c>
      <c r="D2664" t="s">
        <v>150</v>
      </c>
      <c r="E2664" s="68" t="s">
        <v>164</v>
      </c>
      <c r="F2664" s="70" t="s">
        <v>154</v>
      </c>
      <c r="G2664" t="s">
        <v>427</v>
      </c>
      <c r="H2664" t="s">
        <v>421</v>
      </c>
      <c r="I2664" cm="1">
        <f t="array" ref="I2664">_xlfn.XLOOKUP(1,('Clean Data'!$A$1:$A$1893='Core data'!A2664)*('Clean Data'!$D$1:$D$1893='Core data'!D2664),'Clean Data'!$E$1:$E$1893,,0)</f>
        <v>0</v>
      </c>
    </row>
    <row r="2665" spans="1:9" hidden="1">
      <c r="A2665">
        <v>16</v>
      </c>
      <c r="B2665" t="s">
        <v>180</v>
      </c>
      <c r="C2665" t="s">
        <v>154</v>
      </c>
      <c r="D2665" t="s">
        <v>150</v>
      </c>
      <c r="E2665" s="73" t="s">
        <v>162</v>
      </c>
      <c r="F2665" t="s">
        <v>154</v>
      </c>
      <c r="G2665" t="s">
        <v>154</v>
      </c>
      <c r="H2665" t="s">
        <v>149</v>
      </c>
      <c r="I2665" cm="1">
        <f t="array" ref="I2665">_xlfn.XLOOKUP(1,('Clean Data'!$A$1:$A$1893='Core data'!A2665)*('Clean Data'!$D$1:$D$1893='Core data'!D2665),'Clean Data'!$E$1:$E$1893,,0)</f>
        <v>0</v>
      </c>
    </row>
    <row r="2666" spans="1:9" hidden="1">
      <c r="A2666">
        <v>1</v>
      </c>
      <c r="B2666" t="s">
        <v>166</v>
      </c>
      <c r="C2666" t="s">
        <v>56</v>
      </c>
      <c r="D2666" t="s">
        <v>151</v>
      </c>
      <c r="E2666" s="73" t="s">
        <v>162</v>
      </c>
      <c r="F2666" t="s">
        <v>273</v>
      </c>
      <c r="G2666" t="s">
        <v>56</v>
      </c>
      <c r="H2666" t="s">
        <v>151</v>
      </c>
      <c r="I2666" cm="1">
        <f t="array" ref="I2666">_xlfn.XLOOKUP(1,('Clean Data'!$A$1:$A$1893='Core data'!A2666)*('Clean Data'!$D$1:$D$1893='Core data'!D2666),'Clean Data'!$E$1:$E$1893,,0)</f>
        <v>0</v>
      </c>
    </row>
    <row r="2667" spans="1:9" hidden="1">
      <c r="A2667">
        <v>1</v>
      </c>
      <c r="B2667" t="s">
        <v>166</v>
      </c>
      <c r="C2667" t="s">
        <v>56</v>
      </c>
      <c r="D2667" t="s">
        <v>151</v>
      </c>
      <c r="E2667" s="69" t="s">
        <v>163</v>
      </c>
      <c r="F2667" s="71" t="s">
        <v>273</v>
      </c>
      <c r="G2667" t="s">
        <v>274</v>
      </c>
      <c r="H2667" t="s">
        <v>422</v>
      </c>
      <c r="I2667" cm="1">
        <f t="array" ref="I2667">_xlfn.XLOOKUP(1,('Clean Data'!$A$1:$A$1893='Core data'!A2667)*('Clean Data'!$D$1:$D$1893='Core data'!D2667),'Clean Data'!$E$1:$E$1893,,0)</f>
        <v>0</v>
      </c>
    </row>
    <row r="2668" spans="1:9" hidden="1">
      <c r="A2668">
        <v>1</v>
      </c>
      <c r="B2668" t="s">
        <v>166</v>
      </c>
      <c r="C2668" t="s">
        <v>56</v>
      </c>
      <c r="D2668" t="s">
        <v>151</v>
      </c>
      <c r="E2668" s="68" t="s">
        <v>164</v>
      </c>
      <c r="F2668" s="70" t="s">
        <v>273</v>
      </c>
      <c r="G2668" t="s">
        <v>275</v>
      </c>
      <c r="H2668" t="s">
        <v>423</v>
      </c>
      <c r="I2668" cm="1">
        <f t="array" ref="I2668">_xlfn.XLOOKUP(1,('Clean Data'!$A$1:$A$1893='Core data'!A2668)*('Clean Data'!$D$1:$D$1893='Core data'!D2668),'Clean Data'!$E$1:$E$1893,,0)</f>
        <v>0</v>
      </c>
    </row>
    <row r="2669" spans="1:9" hidden="1">
      <c r="A2669">
        <v>2</v>
      </c>
      <c r="B2669" t="s">
        <v>167</v>
      </c>
      <c r="C2669" t="s">
        <v>56</v>
      </c>
      <c r="D2669" t="s">
        <v>151</v>
      </c>
      <c r="E2669" s="73" t="s">
        <v>162</v>
      </c>
      <c r="F2669" t="s">
        <v>273</v>
      </c>
      <c r="G2669" t="s">
        <v>56</v>
      </c>
      <c r="H2669" t="s">
        <v>151</v>
      </c>
      <c r="I2669" cm="1">
        <f t="array" ref="I2669">_xlfn.XLOOKUP(1,('Clean Data'!$A$1:$A$1893='Core data'!A2669)*('Clean Data'!$D$1:$D$1893='Core data'!D2669),'Clean Data'!$E$1:$E$1893,,0)</f>
        <v>0</v>
      </c>
    </row>
    <row r="2670" spans="1:9" hidden="1">
      <c r="A2670">
        <v>2</v>
      </c>
      <c r="B2670" t="s">
        <v>167</v>
      </c>
      <c r="C2670" t="s">
        <v>56</v>
      </c>
      <c r="D2670" t="s">
        <v>151</v>
      </c>
      <c r="E2670" s="69" t="s">
        <v>163</v>
      </c>
      <c r="F2670" s="71" t="s">
        <v>273</v>
      </c>
      <c r="G2670" t="s">
        <v>274</v>
      </c>
      <c r="H2670" t="s">
        <v>422</v>
      </c>
      <c r="I2670" cm="1">
        <f t="array" ref="I2670">_xlfn.XLOOKUP(1,('Clean Data'!$A$1:$A$1893='Core data'!A2670)*('Clean Data'!$D$1:$D$1893='Core data'!D2670),'Clean Data'!$E$1:$E$1893,,0)</f>
        <v>0</v>
      </c>
    </row>
    <row r="2671" spans="1:9" hidden="1">
      <c r="A2671">
        <v>2</v>
      </c>
      <c r="B2671" t="s">
        <v>167</v>
      </c>
      <c r="C2671" t="s">
        <v>56</v>
      </c>
      <c r="D2671" t="s">
        <v>151</v>
      </c>
      <c r="E2671" s="68" t="s">
        <v>164</v>
      </c>
      <c r="F2671" s="70" t="s">
        <v>273</v>
      </c>
      <c r="G2671" t="s">
        <v>275</v>
      </c>
      <c r="H2671" t="s">
        <v>423</v>
      </c>
      <c r="I2671" cm="1">
        <f t="array" ref="I2671">_xlfn.XLOOKUP(1,('Clean Data'!$A$1:$A$1893='Core data'!A2671)*('Clean Data'!$D$1:$D$1893='Core data'!D2671),'Clean Data'!$E$1:$E$1893,,0)</f>
        <v>0</v>
      </c>
    </row>
    <row r="2672" spans="1:9" hidden="1">
      <c r="A2672">
        <v>4</v>
      </c>
      <c r="B2672" t="s">
        <v>444</v>
      </c>
      <c r="C2672" t="s">
        <v>56</v>
      </c>
      <c r="D2672" t="s">
        <v>151</v>
      </c>
      <c r="E2672" s="73" t="s">
        <v>162</v>
      </c>
      <c r="F2672" t="s">
        <v>273</v>
      </c>
      <c r="G2672" t="s">
        <v>56</v>
      </c>
      <c r="H2672" t="s">
        <v>151</v>
      </c>
      <c r="I2672" cm="1">
        <f t="array" ref="I2672">_xlfn.XLOOKUP(1,('Clean Data'!$A$1:$A$1893='Core data'!A2672)*('Clean Data'!$D$1:$D$1893='Core data'!D2672),'Clean Data'!$E$1:$E$1893,,0)</f>
        <v>0</v>
      </c>
    </row>
    <row r="2673" spans="1:9" hidden="1">
      <c r="A2673">
        <v>4</v>
      </c>
      <c r="B2673" t="s">
        <v>444</v>
      </c>
      <c r="C2673" t="s">
        <v>56</v>
      </c>
      <c r="D2673" t="s">
        <v>151</v>
      </c>
      <c r="E2673" s="69" t="s">
        <v>163</v>
      </c>
      <c r="F2673" s="71" t="s">
        <v>273</v>
      </c>
      <c r="G2673" t="s">
        <v>274</v>
      </c>
      <c r="H2673" t="s">
        <v>422</v>
      </c>
      <c r="I2673" cm="1">
        <f t="array" ref="I2673">_xlfn.XLOOKUP(1,('Clean Data'!$A$1:$A$1893='Core data'!A2673)*('Clean Data'!$D$1:$D$1893='Core data'!D2673),'Clean Data'!$E$1:$E$1893,,0)</f>
        <v>0</v>
      </c>
    </row>
    <row r="2674" spans="1:9" hidden="1">
      <c r="A2674">
        <v>4</v>
      </c>
      <c r="B2674" t="s">
        <v>444</v>
      </c>
      <c r="C2674" t="s">
        <v>56</v>
      </c>
      <c r="D2674" t="s">
        <v>151</v>
      </c>
      <c r="E2674" s="68" t="s">
        <v>164</v>
      </c>
      <c r="F2674" s="70" t="s">
        <v>273</v>
      </c>
      <c r="G2674" t="s">
        <v>275</v>
      </c>
      <c r="H2674" t="s">
        <v>423</v>
      </c>
      <c r="I2674" cm="1">
        <f t="array" ref="I2674">_xlfn.XLOOKUP(1,('Clean Data'!$A$1:$A$1893='Core data'!A2674)*('Clean Data'!$D$1:$D$1893='Core data'!D2674),'Clean Data'!$E$1:$E$1893,,0)</f>
        <v>0</v>
      </c>
    </row>
    <row r="2675" spans="1:9" hidden="1">
      <c r="A2675">
        <v>5</v>
      </c>
      <c r="B2675" t="s">
        <v>169</v>
      </c>
      <c r="C2675" t="s">
        <v>56</v>
      </c>
      <c r="D2675" t="s">
        <v>151</v>
      </c>
      <c r="E2675" s="73" t="s">
        <v>162</v>
      </c>
      <c r="F2675" t="s">
        <v>273</v>
      </c>
      <c r="G2675" t="s">
        <v>56</v>
      </c>
      <c r="H2675" t="s">
        <v>151</v>
      </c>
      <c r="I2675" cm="1">
        <f t="array" ref="I2675">_xlfn.XLOOKUP(1,('Clean Data'!$A$1:$A$1893='Core data'!A2675)*('Clean Data'!$D$1:$D$1893='Core data'!D2675),'Clean Data'!$E$1:$E$1893,,0)</f>
        <v>1</v>
      </c>
    </row>
    <row r="2676" spans="1:9" hidden="1">
      <c r="A2676">
        <v>5</v>
      </c>
      <c r="B2676" t="s">
        <v>169</v>
      </c>
      <c r="C2676" t="s">
        <v>56</v>
      </c>
      <c r="D2676" t="s">
        <v>151</v>
      </c>
      <c r="E2676" s="69" t="s">
        <v>163</v>
      </c>
      <c r="F2676" s="71" t="s">
        <v>273</v>
      </c>
      <c r="G2676" t="s">
        <v>274</v>
      </c>
      <c r="H2676" t="s">
        <v>422</v>
      </c>
      <c r="I2676" cm="1">
        <f t="array" ref="I2676">_xlfn.XLOOKUP(1,('Clean Data'!$A$1:$A$1893='Core data'!A2676)*('Clean Data'!$D$1:$D$1893='Core data'!D2676),'Clean Data'!$E$1:$E$1893,,0)</f>
        <v>1</v>
      </c>
    </row>
    <row r="2677" spans="1:9" hidden="1">
      <c r="A2677">
        <v>5</v>
      </c>
      <c r="B2677" t="s">
        <v>169</v>
      </c>
      <c r="C2677" t="s">
        <v>56</v>
      </c>
      <c r="D2677" t="s">
        <v>151</v>
      </c>
      <c r="E2677" s="68" t="s">
        <v>164</v>
      </c>
      <c r="F2677" s="70" t="s">
        <v>273</v>
      </c>
      <c r="G2677" t="s">
        <v>275</v>
      </c>
      <c r="H2677" t="s">
        <v>423</v>
      </c>
      <c r="I2677" cm="1">
        <f t="array" ref="I2677">_xlfn.XLOOKUP(1,('Clean Data'!$A$1:$A$1893='Core data'!A2677)*('Clean Data'!$D$1:$D$1893='Core data'!D2677),'Clean Data'!$E$1:$E$1893,,0)</f>
        <v>1</v>
      </c>
    </row>
    <row r="2678" spans="1:9" hidden="1">
      <c r="A2678">
        <v>6</v>
      </c>
      <c r="B2678" t="s">
        <v>170</v>
      </c>
      <c r="C2678" t="s">
        <v>56</v>
      </c>
      <c r="D2678" t="s">
        <v>151</v>
      </c>
      <c r="E2678" s="73" t="s">
        <v>162</v>
      </c>
      <c r="F2678" t="s">
        <v>273</v>
      </c>
      <c r="G2678" t="s">
        <v>56</v>
      </c>
      <c r="H2678" t="s">
        <v>151</v>
      </c>
      <c r="I2678" cm="1">
        <f t="array" ref="I2678">_xlfn.XLOOKUP(1,('Clean Data'!$A$1:$A$1893='Core data'!A2678)*('Clean Data'!$D$1:$D$1893='Core data'!D2678),'Clean Data'!$E$1:$E$1893,,0)</f>
        <v>1</v>
      </c>
    </row>
    <row r="2679" spans="1:9" hidden="1">
      <c r="A2679">
        <v>6</v>
      </c>
      <c r="B2679" t="s">
        <v>170</v>
      </c>
      <c r="C2679" t="s">
        <v>56</v>
      </c>
      <c r="D2679" t="s">
        <v>151</v>
      </c>
      <c r="E2679" s="69" t="s">
        <v>163</v>
      </c>
      <c r="F2679" s="71" t="s">
        <v>273</v>
      </c>
      <c r="G2679" t="s">
        <v>274</v>
      </c>
      <c r="H2679" t="s">
        <v>422</v>
      </c>
      <c r="I2679" cm="1">
        <f t="array" ref="I2679">_xlfn.XLOOKUP(1,('Clean Data'!$A$1:$A$1893='Core data'!A2679)*('Clean Data'!$D$1:$D$1893='Core data'!D2679),'Clean Data'!$E$1:$E$1893,,0)</f>
        <v>1</v>
      </c>
    </row>
    <row r="2680" spans="1:9" hidden="1">
      <c r="A2680">
        <v>6</v>
      </c>
      <c r="B2680" t="s">
        <v>170</v>
      </c>
      <c r="C2680" t="s">
        <v>56</v>
      </c>
      <c r="D2680" t="s">
        <v>151</v>
      </c>
      <c r="E2680" s="68" t="s">
        <v>164</v>
      </c>
      <c r="F2680" s="70" t="s">
        <v>273</v>
      </c>
      <c r="G2680" t="s">
        <v>275</v>
      </c>
      <c r="H2680" t="s">
        <v>423</v>
      </c>
      <c r="I2680" cm="1">
        <f t="array" ref="I2680">_xlfn.XLOOKUP(1,('Clean Data'!$A$1:$A$1893='Core data'!A2680)*('Clean Data'!$D$1:$D$1893='Core data'!D2680),'Clean Data'!$E$1:$E$1893,,0)</f>
        <v>1</v>
      </c>
    </row>
    <row r="2681" spans="1:9" hidden="1">
      <c r="A2681">
        <v>7</v>
      </c>
      <c r="B2681" t="s">
        <v>171</v>
      </c>
      <c r="C2681" t="s">
        <v>56</v>
      </c>
      <c r="D2681" t="s">
        <v>151</v>
      </c>
      <c r="E2681" s="73" t="s">
        <v>162</v>
      </c>
      <c r="F2681" t="s">
        <v>273</v>
      </c>
      <c r="G2681" t="s">
        <v>56</v>
      </c>
      <c r="H2681" t="s">
        <v>151</v>
      </c>
      <c r="I2681" cm="1">
        <f t="array" ref="I2681">_xlfn.XLOOKUP(1,('Clean Data'!$A$1:$A$1893='Core data'!A2681)*('Clean Data'!$D$1:$D$1893='Core data'!D2681),'Clean Data'!$E$1:$E$1893,,0)</f>
        <v>0</v>
      </c>
    </row>
    <row r="2682" spans="1:9" hidden="1">
      <c r="A2682">
        <v>7</v>
      </c>
      <c r="B2682" t="s">
        <v>171</v>
      </c>
      <c r="C2682" t="s">
        <v>56</v>
      </c>
      <c r="D2682" t="s">
        <v>151</v>
      </c>
      <c r="E2682" s="69" t="s">
        <v>163</v>
      </c>
      <c r="F2682" s="71" t="s">
        <v>273</v>
      </c>
      <c r="G2682" t="s">
        <v>274</v>
      </c>
      <c r="H2682" t="s">
        <v>422</v>
      </c>
      <c r="I2682" cm="1">
        <f t="array" ref="I2682">_xlfn.XLOOKUP(1,('Clean Data'!$A$1:$A$1893='Core data'!A2682)*('Clean Data'!$D$1:$D$1893='Core data'!D2682),'Clean Data'!$E$1:$E$1893,,0)</f>
        <v>0</v>
      </c>
    </row>
    <row r="2683" spans="1:9" hidden="1">
      <c r="A2683">
        <v>7</v>
      </c>
      <c r="B2683" t="s">
        <v>171</v>
      </c>
      <c r="C2683" t="s">
        <v>56</v>
      </c>
      <c r="D2683" t="s">
        <v>151</v>
      </c>
      <c r="E2683" s="68" t="s">
        <v>164</v>
      </c>
      <c r="F2683" s="70" t="s">
        <v>273</v>
      </c>
      <c r="G2683" t="s">
        <v>275</v>
      </c>
      <c r="H2683" t="s">
        <v>423</v>
      </c>
      <c r="I2683" cm="1">
        <f t="array" ref="I2683">_xlfn.XLOOKUP(1,('Clean Data'!$A$1:$A$1893='Core data'!A2683)*('Clean Data'!$D$1:$D$1893='Core data'!D2683),'Clean Data'!$E$1:$E$1893,,0)</f>
        <v>0</v>
      </c>
    </row>
    <row r="2684" spans="1:9" hidden="1">
      <c r="A2684">
        <v>8</v>
      </c>
      <c r="B2684" t="s">
        <v>172</v>
      </c>
      <c r="C2684" t="s">
        <v>56</v>
      </c>
      <c r="D2684" t="s">
        <v>151</v>
      </c>
      <c r="E2684" s="73" t="s">
        <v>162</v>
      </c>
      <c r="F2684" t="s">
        <v>273</v>
      </c>
      <c r="G2684" t="s">
        <v>56</v>
      </c>
      <c r="H2684" t="s">
        <v>151</v>
      </c>
      <c r="I2684" cm="1">
        <f t="array" ref="I2684">_xlfn.XLOOKUP(1,('Clean Data'!$A$1:$A$1893='Core data'!A2684)*('Clean Data'!$D$1:$D$1893='Core data'!D2684),'Clean Data'!$E$1:$E$1893,,0)</f>
        <v>1</v>
      </c>
    </row>
    <row r="2685" spans="1:9" hidden="1">
      <c r="A2685">
        <v>8</v>
      </c>
      <c r="B2685" t="s">
        <v>172</v>
      </c>
      <c r="C2685" t="s">
        <v>56</v>
      </c>
      <c r="D2685" t="s">
        <v>151</v>
      </c>
      <c r="E2685" s="69" t="s">
        <v>163</v>
      </c>
      <c r="F2685" s="71" t="s">
        <v>273</v>
      </c>
      <c r="G2685" t="s">
        <v>274</v>
      </c>
      <c r="H2685" t="s">
        <v>422</v>
      </c>
      <c r="I2685" cm="1">
        <f t="array" ref="I2685">_xlfn.XLOOKUP(1,('Clean Data'!$A$1:$A$1893='Core data'!A2685)*('Clean Data'!$D$1:$D$1893='Core data'!D2685),'Clean Data'!$E$1:$E$1893,,0)</f>
        <v>1</v>
      </c>
    </row>
    <row r="2686" spans="1:9" hidden="1">
      <c r="A2686">
        <v>8</v>
      </c>
      <c r="B2686" t="s">
        <v>172</v>
      </c>
      <c r="C2686" t="s">
        <v>56</v>
      </c>
      <c r="D2686" t="s">
        <v>151</v>
      </c>
      <c r="E2686" s="68" t="s">
        <v>164</v>
      </c>
      <c r="F2686" s="70" t="s">
        <v>273</v>
      </c>
      <c r="G2686" t="s">
        <v>275</v>
      </c>
      <c r="H2686" t="s">
        <v>423</v>
      </c>
      <c r="I2686" cm="1">
        <f t="array" ref="I2686">_xlfn.XLOOKUP(1,('Clean Data'!$A$1:$A$1893='Core data'!A2686)*('Clean Data'!$D$1:$D$1893='Core data'!D2686),'Clean Data'!$E$1:$E$1893,,0)</f>
        <v>1</v>
      </c>
    </row>
    <row r="2687" spans="1:9" hidden="1">
      <c r="A2687">
        <v>9</v>
      </c>
      <c r="B2687" t="s">
        <v>173</v>
      </c>
      <c r="C2687" t="s">
        <v>56</v>
      </c>
      <c r="D2687" t="s">
        <v>151</v>
      </c>
      <c r="E2687" s="73" t="s">
        <v>162</v>
      </c>
      <c r="F2687" t="s">
        <v>273</v>
      </c>
      <c r="G2687" t="s">
        <v>56</v>
      </c>
      <c r="H2687" t="s">
        <v>151</v>
      </c>
      <c r="I2687" cm="1">
        <f t="array" ref="I2687">_xlfn.XLOOKUP(1,('Clean Data'!$A$1:$A$1893='Core data'!A2687)*('Clean Data'!$D$1:$D$1893='Core data'!D2687),'Clean Data'!$E$1:$E$1893,,0)</f>
        <v>1</v>
      </c>
    </row>
    <row r="2688" spans="1:9" hidden="1">
      <c r="A2688">
        <v>9</v>
      </c>
      <c r="B2688" t="s">
        <v>173</v>
      </c>
      <c r="C2688" t="s">
        <v>56</v>
      </c>
      <c r="D2688" t="s">
        <v>151</v>
      </c>
      <c r="E2688" s="69" t="s">
        <v>163</v>
      </c>
      <c r="F2688" s="71" t="s">
        <v>273</v>
      </c>
      <c r="G2688" t="s">
        <v>274</v>
      </c>
      <c r="H2688" t="s">
        <v>422</v>
      </c>
      <c r="I2688" cm="1">
        <f t="array" ref="I2688">_xlfn.XLOOKUP(1,('Clean Data'!$A$1:$A$1893='Core data'!A2688)*('Clean Data'!$D$1:$D$1893='Core data'!D2688),'Clean Data'!$E$1:$E$1893,,0)</f>
        <v>1</v>
      </c>
    </row>
    <row r="2689" spans="1:9" hidden="1">
      <c r="A2689">
        <v>9</v>
      </c>
      <c r="B2689" t="s">
        <v>173</v>
      </c>
      <c r="C2689" t="s">
        <v>56</v>
      </c>
      <c r="D2689" t="s">
        <v>151</v>
      </c>
      <c r="E2689" s="68" t="s">
        <v>164</v>
      </c>
      <c r="F2689" s="70" t="s">
        <v>273</v>
      </c>
      <c r="G2689" t="s">
        <v>275</v>
      </c>
      <c r="H2689" t="s">
        <v>423</v>
      </c>
      <c r="I2689" cm="1">
        <f t="array" ref="I2689">_xlfn.XLOOKUP(1,('Clean Data'!$A$1:$A$1893='Core data'!A2689)*('Clean Data'!$D$1:$D$1893='Core data'!D2689),'Clean Data'!$E$1:$E$1893,,0)</f>
        <v>1</v>
      </c>
    </row>
    <row r="2690" spans="1:9" hidden="1">
      <c r="A2690">
        <v>10</v>
      </c>
      <c r="B2690" t="s">
        <v>174</v>
      </c>
      <c r="C2690" t="s">
        <v>56</v>
      </c>
      <c r="D2690" t="s">
        <v>151</v>
      </c>
      <c r="E2690" s="73" t="s">
        <v>162</v>
      </c>
      <c r="F2690" t="s">
        <v>273</v>
      </c>
      <c r="G2690" t="s">
        <v>56</v>
      </c>
      <c r="H2690" t="s">
        <v>151</v>
      </c>
      <c r="I2690" cm="1">
        <f t="array" ref="I2690">_xlfn.XLOOKUP(1,('Clean Data'!$A$1:$A$1893='Core data'!A2690)*('Clean Data'!$D$1:$D$1893='Core data'!D2690),'Clean Data'!$E$1:$E$1893,,0)</f>
        <v>0</v>
      </c>
    </row>
    <row r="2691" spans="1:9" hidden="1">
      <c r="A2691">
        <v>10</v>
      </c>
      <c r="B2691" t="s">
        <v>174</v>
      </c>
      <c r="C2691" t="s">
        <v>56</v>
      </c>
      <c r="D2691" t="s">
        <v>151</v>
      </c>
      <c r="E2691" s="69" t="s">
        <v>163</v>
      </c>
      <c r="F2691" s="71" t="s">
        <v>273</v>
      </c>
      <c r="G2691" t="s">
        <v>274</v>
      </c>
      <c r="H2691" t="s">
        <v>422</v>
      </c>
      <c r="I2691" cm="1">
        <f t="array" ref="I2691">_xlfn.XLOOKUP(1,('Clean Data'!$A$1:$A$1893='Core data'!A2691)*('Clean Data'!$D$1:$D$1893='Core data'!D2691),'Clean Data'!$E$1:$E$1893,,0)</f>
        <v>0</v>
      </c>
    </row>
    <row r="2692" spans="1:9" hidden="1">
      <c r="A2692">
        <v>10</v>
      </c>
      <c r="B2692" t="s">
        <v>174</v>
      </c>
      <c r="C2692" t="s">
        <v>56</v>
      </c>
      <c r="D2692" t="s">
        <v>151</v>
      </c>
      <c r="E2692" s="68" t="s">
        <v>164</v>
      </c>
      <c r="F2692" s="70" t="s">
        <v>273</v>
      </c>
      <c r="G2692" t="s">
        <v>275</v>
      </c>
      <c r="H2692" t="s">
        <v>423</v>
      </c>
      <c r="I2692" cm="1">
        <f t="array" ref="I2692">_xlfn.XLOOKUP(1,('Clean Data'!$A$1:$A$1893='Core data'!A2692)*('Clean Data'!$D$1:$D$1893='Core data'!D2692),'Clean Data'!$E$1:$E$1893,,0)</f>
        <v>0</v>
      </c>
    </row>
    <row r="2693" spans="1:9" hidden="1">
      <c r="A2693">
        <v>11</v>
      </c>
      <c r="B2693" t="s">
        <v>175</v>
      </c>
      <c r="C2693" t="s">
        <v>56</v>
      </c>
      <c r="D2693" t="s">
        <v>151</v>
      </c>
      <c r="E2693" s="73" t="s">
        <v>162</v>
      </c>
      <c r="F2693" t="s">
        <v>273</v>
      </c>
      <c r="G2693" t="s">
        <v>56</v>
      </c>
      <c r="H2693" t="s">
        <v>151</v>
      </c>
      <c r="I2693" cm="1">
        <f t="array" ref="I2693">_xlfn.XLOOKUP(1,('Clean Data'!$A$1:$A$1893='Core data'!A2693)*('Clean Data'!$D$1:$D$1893='Core data'!D2693),'Clean Data'!$E$1:$E$1893,,0)</f>
        <v>1</v>
      </c>
    </row>
    <row r="2694" spans="1:9" hidden="1">
      <c r="A2694">
        <v>11</v>
      </c>
      <c r="B2694" t="s">
        <v>175</v>
      </c>
      <c r="C2694" t="s">
        <v>56</v>
      </c>
      <c r="D2694" t="s">
        <v>151</v>
      </c>
      <c r="E2694" s="69" t="s">
        <v>163</v>
      </c>
      <c r="F2694" s="71" t="s">
        <v>273</v>
      </c>
      <c r="G2694" t="s">
        <v>274</v>
      </c>
      <c r="H2694" t="s">
        <v>422</v>
      </c>
      <c r="I2694" cm="1">
        <f t="array" ref="I2694">_xlfn.XLOOKUP(1,('Clean Data'!$A$1:$A$1893='Core data'!A2694)*('Clean Data'!$D$1:$D$1893='Core data'!D2694),'Clean Data'!$E$1:$E$1893,,0)</f>
        <v>1</v>
      </c>
    </row>
    <row r="2695" spans="1:9" hidden="1">
      <c r="A2695">
        <v>11</v>
      </c>
      <c r="B2695" t="s">
        <v>175</v>
      </c>
      <c r="C2695" t="s">
        <v>56</v>
      </c>
      <c r="D2695" t="s">
        <v>151</v>
      </c>
      <c r="E2695" s="68" t="s">
        <v>164</v>
      </c>
      <c r="F2695" s="70" t="s">
        <v>273</v>
      </c>
      <c r="G2695" t="s">
        <v>275</v>
      </c>
      <c r="H2695" t="s">
        <v>423</v>
      </c>
      <c r="I2695" cm="1">
        <f t="array" ref="I2695">_xlfn.XLOOKUP(1,('Clean Data'!$A$1:$A$1893='Core data'!A2695)*('Clean Data'!$D$1:$D$1893='Core data'!D2695),'Clean Data'!$E$1:$E$1893,,0)</f>
        <v>1</v>
      </c>
    </row>
    <row r="2696" spans="1:9" hidden="1">
      <c r="A2696">
        <v>12</v>
      </c>
      <c r="B2696" t="s">
        <v>176</v>
      </c>
      <c r="C2696" t="s">
        <v>56</v>
      </c>
      <c r="D2696" t="s">
        <v>151</v>
      </c>
      <c r="E2696" s="73" t="s">
        <v>162</v>
      </c>
      <c r="F2696" t="s">
        <v>273</v>
      </c>
      <c r="G2696" t="s">
        <v>56</v>
      </c>
      <c r="H2696" t="s">
        <v>151</v>
      </c>
      <c r="I2696" cm="1">
        <f t="array" ref="I2696">_xlfn.XLOOKUP(1,('Clean Data'!$A$1:$A$1893='Core data'!A2696)*('Clean Data'!$D$1:$D$1893='Core data'!D2696),'Clean Data'!$E$1:$E$1893,,0)</f>
        <v>1</v>
      </c>
    </row>
    <row r="2697" spans="1:9" hidden="1">
      <c r="A2697">
        <v>12</v>
      </c>
      <c r="B2697" t="s">
        <v>176</v>
      </c>
      <c r="C2697" t="s">
        <v>56</v>
      </c>
      <c r="D2697" t="s">
        <v>151</v>
      </c>
      <c r="E2697" s="69" t="s">
        <v>163</v>
      </c>
      <c r="F2697" s="71" t="s">
        <v>273</v>
      </c>
      <c r="G2697" t="s">
        <v>274</v>
      </c>
      <c r="H2697" t="s">
        <v>422</v>
      </c>
      <c r="I2697" cm="1">
        <f t="array" ref="I2697">_xlfn.XLOOKUP(1,('Clean Data'!$A$1:$A$1893='Core data'!A2697)*('Clean Data'!$D$1:$D$1893='Core data'!D2697),'Clean Data'!$E$1:$E$1893,,0)</f>
        <v>1</v>
      </c>
    </row>
    <row r="2698" spans="1:9" hidden="1">
      <c r="A2698">
        <v>12</v>
      </c>
      <c r="B2698" t="s">
        <v>176</v>
      </c>
      <c r="C2698" t="s">
        <v>56</v>
      </c>
      <c r="D2698" t="s">
        <v>151</v>
      </c>
      <c r="E2698" s="68" t="s">
        <v>164</v>
      </c>
      <c r="F2698" s="70" t="s">
        <v>273</v>
      </c>
      <c r="G2698" t="s">
        <v>275</v>
      </c>
      <c r="H2698" t="s">
        <v>423</v>
      </c>
      <c r="I2698" cm="1">
        <f t="array" ref="I2698">_xlfn.XLOOKUP(1,('Clean Data'!$A$1:$A$1893='Core data'!A2698)*('Clean Data'!$D$1:$D$1893='Core data'!D2698),'Clean Data'!$E$1:$E$1893,,0)</f>
        <v>1</v>
      </c>
    </row>
    <row r="2699" spans="1:9" hidden="1">
      <c r="A2699">
        <v>13</v>
      </c>
      <c r="B2699" t="s">
        <v>177</v>
      </c>
      <c r="C2699" t="s">
        <v>56</v>
      </c>
      <c r="D2699" t="s">
        <v>151</v>
      </c>
      <c r="E2699" s="73" t="s">
        <v>162</v>
      </c>
      <c r="F2699" t="s">
        <v>273</v>
      </c>
      <c r="G2699" t="s">
        <v>56</v>
      </c>
      <c r="H2699" t="s">
        <v>151</v>
      </c>
      <c r="I2699" cm="1">
        <f t="array" ref="I2699">_xlfn.XLOOKUP(1,('Clean Data'!$A$1:$A$1893='Core data'!A2699)*('Clean Data'!$D$1:$D$1893='Core data'!D2699),'Clean Data'!$E$1:$E$1893,,0)</f>
        <v>1</v>
      </c>
    </row>
    <row r="2700" spans="1:9" hidden="1">
      <c r="A2700">
        <v>13</v>
      </c>
      <c r="B2700" t="s">
        <v>177</v>
      </c>
      <c r="C2700" t="s">
        <v>56</v>
      </c>
      <c r="D2700" t="s">
        <v>151</v>
      </c>
      <c r="E2700" s="69" t="s">
        <v>163</v>
      </c>
      <c r="F2700" s="71" t="s">
        <v>273</v>
      </c>
      <c r="G2700" t="s">
        <v>274</v>
      </c>
      <c r="H2700" t="s">
        <v>422</v>
      </c>
      <c r="I2700" cm="1">
        <f t="array" ref="I2700">_xlfn.XLOOKUP(1,('Clean Data'!$A$1:$A$1893='Core data'!A2700)*('Clean Data'!$D$1:$D$1893='Core data'!D2700),'Clean Data'!$E$1:$E$1893,,0)</f>
        <v>1</v>
      </c>
    </row>
    <row r="2701" spans="1:9" hidden="1">
      <c r="A2701">
        <v>13</v>
      </c>
      <c r="B2701" t="s">
        <v>177</v>
      </c>
      <c r="C2701" t="s">
        <v>56</v>
      </c>
      <c r="D2701" t="s">
        <v>151</v>
      </c>
      <c r="E2701" s="68" t="s">
        <v>164</v>
      </c>
      <c r="F2701" s="70" t="s">
        <v>273</v>
      </c>
      <c r="G2701" t="s">
        <v>275</v>
      </c>
      <c r="H2701" t="s">
        <v>423</v>
      </c>
      <c r="I2701" cm="1">
        <f t="array" ref="I2701">_xlfn.XLOOKUP(1,('Clean Data'!$A$1:$A$1893='Core data'!A2701)*('Clean Data'!$D$1:$D$1893='Core data'!D2701),'Clean Data'!$E$1:$E$1893,,0)</f>
        <v>1</v>
      </c>
    </row>
    <row r="2702" spans="1:9" hidden="1">
      <c r="A2702">
        <v>14</v>
      </c>
      <c r="B2702" t="s">
        <v>178</v>
      </c>
      <c r="C2702" t="s">
        <v>56</v>
      </c>
      <c r="D2702" t="s">
        <v>151</v>
      </c>
      <c r="E2702" s="73" t="s">
        <v>162</v>
      </c>
      <c r="F2702" t="s">
        <v>273</v>
      </c>
      <c r="G2702" t="s">
        <v>56</v>
      </c>
      <c r="H2702" t="s">
        <v>151</v>
      </c>
      <c r="I2702" cm="1">
        <f t="array" ref="I2702">_xlfn.XLOOKUP(1,('Clean Data'!$A$1:$A$1893='Core data'!A2702)*('Clean Data'!$D$1:$D$1893='Core data'!D2702),'Clean Data'!$E$1:$E$1893,,0)</f>
        <v>1</v>
      </c>
    </row>
    <row r="2703" spans="1:9" hidden="1">
      <c r="A2703">
        <v>14</v>
      </c>
      <c r="B2703" t="s">
        <v>178</v>
      </c>
      <c r="C2703" t="s">
        <v>56</v>
      </c>
      <c r="D2703" t="s">
        <v>151</v>
      </c>
      <c r="E2703" s="69" t="s">
        <v>163</v>
      </c>
      <c r="F2703" s="71" t="s">
        <v>273</v>
      </c>
      <c r="G2703" t="s">
        <v>274</v>
      </c>
      <c r="H2703" t="s">
        <v>422</v>
      </c>
      <c r="I2703" cm="1">
        <f t="array" ref="I2703">_xlfn.XLOOKUP(1,('Clean Data'!$A$1:$A$1893='Core data'!A2703)*('Clean Data'!$D$1:$D$1893='Core data'!D2703),'Clean Data'!$E$1:$E$1893,,0)</f>
        <v>1</v>
      </c>
    </row>
    <row r="2704" spans="1:9" hidden="1">
      <c r="A2704">
        <v>14</v>
      </c>
      <c r="B2704" t="s">
        <v>178</v>
      </c>
      <c r="C2704" t="s">
        <v>56</v>
      </c>
      <c r="D2704" t="s">
        <v>151</v>
      </c>
      <c r="E2704" s="68" t="s">
        <v>164</v>
      </c>
      <c r="F2704" s="70" t="s">
        <v>273</v>
      </c>
      <c r="G2704" t="s">
        <v>275</v>
      </c>
      <c r="H2704" t="s">
        <v>423</v>
      </c>
      <c r="I2704" cm="1">
        <f t="array" ref="I2704">_xlfn.XLOOKUP(1,('Clean Data'!$A$1:$A$1893='Core data'!A2704)*('Clean Data'!$D$1:$D$1893='Core data'!D2704),'Clean Data'!$E$1:$E$1893,,0)</f>
        <v>1</v>
      </c>
    </row>
    <row r="2705" spans="1:9" hidden="1">
      <c r="A2705">
        <v>15</v>
      </c>
      <c r="B2705" t="s">
        <v>179</v>
      </c>
      <c r="C2705" t="s">
        <v>56</v>
      </c>
      <c r="D2705" t="s">
        <v>151</v>
      </c>
      <c r="E2705" s="73" t="s">
        <v>162</v>
      </c>
      <c r="F2705" t="s">
        <v>273</v>
      </c>
      <c r="G2705" t="s">
        <v>56</v>
      </c>
      <c r="H2705" t="s">
        <v>151</v>
      </c>
      <c r="I2705" cm="1">
        <f t="array" ref="I2705">_xlfn.XLOOKUP(1,('Clean Data'!$A$1:$A$1893='Core data'!A2705)*('Clean Data'!$D$1:$D$1893='Core data'!D2705),'Clean Data'!$E$1:$E$1893,,0)</f>
        <v>1</v>
      </c>
    </row>
    <row r="2706" spans="1:9" hidden="1">
      <c r="A2706">
        <v>15</v>
      </c>
      <c r="B2706" t="s">
        <v>179</v>
      </c>
      <c r="C2706" t="s">
        <v>56</v>
      </c>
      <c r="D2706" t="s">
        <v>151</v>
      </c>
      <c r="E2706" s="69" t="s">
        <v>163</v>
      </c>
      <c r="F2706" s="71" t="s">
        <v>273</v>
      </c>
      <c r="G2706" t="s">
        <v>274</v>
      </c>
      <c r="H2706" t="s">
        <v>422</v>
      </c>
      <c r="I2706" cm="1">
        <f t="array" ref="I2706">_xlfn.XLOOKUP(1,('Clean Data'!$A$1:$A$1893='Core data'!A2706)*('Clean Data'!$D$1:$D$1893='Core data'!D2706),'Clean Data'!$E$1:$E$1893,,0)</f>
        <v>1</v>
      </c>
    </row>
    <row r="2707" spans="1:9" hidden="1">
      <c r="A2707">
        <v>15</v>
      </c>
      <c r="B2707" t="s">
        <v>179</v>
      </c>
      <c r="C2707" t="s">
        <v>56</v>
      </c>
      <c r="D2707" t="s">
        <v>151</v>
      </c>
      <c r="E2707" s="68" t="s">
        <v>164</v>
      </c>
      <c r="F2707" s="70" t="s">
        <v>273</v>
      </c>
      <c r="G2707" t="s">
        <v>275</v>
      </c>
      <c r="H2707" t="s">
        <v>423</v>
      </c>
      <c r="I2707" cm="1">
        <f t="array" ref="I2707">_xlfn.XLOOKUP(1,('Clean Data'!$A$1:$A$1893='Core data'!A2707)*('Clean Data'!$D$1:$D$1893='Core data'!D2707),'Clean Data'!$E$1:$E$1893,,0)</f>
        <v>1</v>
      </c>
    </row>
    <row r="2708" spans="1:9" hidden="1">
      <c r="A2708">
        <v>16</v>
      </c>
      <c r="B2708" t="s">
        <v>180</v>
      </c>
      <c r="C2708" t="s">
        <v>56</v>
      </c>
      <c r="D2708" t="s">
        <v>151</v>
      </c>
      <c r="E2708" s="73" t="s">
        <v>162</v>
      </c>
      <c r="F2708" t="s">
        <v>273</v>
      </c>
      <c r="G2708" t="s">
        <v>56</v>
      </c>
      <c r="H2708" t="s">
        <v>151</v>
      </c>
      <c r="I2708" cm="1">
        <f t="array" ref="I2708">_xlfn.XLOOKUP(1,('Clean Data'!$A$1:$A$1893='Core data'!A2708)*('Clean Data'!$D$1:$D$1893='Core data'!D2708),'Clean Data'!$E$1:$E$1893,,0)</f>
        <v>0</v>
      </c>
    </row>
    <row r="2709" spans="1:9" hidden="1">
      <c r="A2709">
        <v>16</v>
      </c>
      <c r="B2709" t="s">
        <v>180</v>
      </c>
      <c r="C2709" t="s">
        <v>56</v>
      </c>
      <c r="D2709" t="s">
        <v>151</v>
      </c>
      <c r="E2709" s="69" t="s">
        <v>163</v>
      </c>
      <c r="F2709" s="71" t="s">
        <v>273</v>
      </c>
      <c r="G2709" t="s">
        <v>274</v>
      </c>
      <c r="H2709" t="s">
        <v>422</v>
      </c>
      <c r="I2709" cm="1">
        <f t="array" ref="I2709">_xlfn.XLOOKUP(1,('Clean Data'!$A$1:$A$1893='Core data'!A2709)*('Clean Data'!$D$1:$D$1893='Core data'!D2709),'Clean Data'!$E$1:$E$1893,,0)</f>
        <v>0</v>
      </c>
    </row>
    <row r="2710" spans="1:9" hidden="1">
      <c r="A2710">
        <v>16</v>
      </c>
      <c r="B2710" t="s">
        <v>180</v>
      </c>
      <c r="C2710" t="s">
        <v>56</v>
      </c>
      <c r="D2710" t="s">
        <v>151</v>
      </c>
      <c r="E2710" s="117" t="s">
        <v>164</v>
      </c>
      <c r="F2710" s="70" t="s">
        <v>273</v>
      </c>
      <c r="G2710" t="s">
        <v>275</v>
      </c>
      <c r="H2710" t="s">
        <v>423</v>
      </c>
      <c r="I2710" cm="1">
        <f t="array" ref="I2710">_xlfn.XLOOKUP(1,('Clean Data'!$A$1:$A$1893='Core data'!A2710)*('Clean Data'!$D$1:$D$1893='Core data'!D2710),'Clean Data'!$E$1:$E$1893,,0)</f>
        <v>0</v>
      </c>
    </row>
    <row r="2711" spans="1:9" hidden="1">
      <c r="A2711">
        <v>1</v>
      </c>
      <c r="B2711" t="s">
        <v>166</v>
      </c>
      <c r="C2711" t="s">
        <v>154</v>
      </c>
      <c r="D2711" t="s">
        <v>152</v>
      </c>
      <c r="E2711" s="156" t="s">
        <v>163</v>
      </c>
      <c r="F2711" s="71" t="s">
        <v>154</v>
      </c>
      <c r="G2711" t="s">
        <v>426</v>
      </c>
      <c r="H2711" t="s">
        <v>422</v>
      </c>
      <c r="I2711" cm="1">
        <f t="array" ref="I2711">_xlfn.XLOOKUP(1,('Clean Data'!$A$1:$A$1893='Core data'!A2711)*('Clean Data'!$D$1:$D$1893='Core data'!D2711),'Clean Data'!$E$1:$E$1893,,0)</f>
        <v>0</v>
      </c>
    </row>
    <row r="2712" spans="1:9" hidden="1">
      <c r="A2712">
        <v>1</v>
      </c>
      <c r="B2712" t="s">
        <v>166</v>
      </c>
      <c r="C2712" t="s">
        <v>154</v>
      </c>
      <c r="D2712" t="s">
        <v>152</v>
      </c>
      <c r="E2712" s="117" t="s">
        <v>164</v>
      </c>
      <c r="F2712" s="70" t="s">
        <v>154</v>
      </c>
      <c r="G2712" t="s">
        <v>427</v>
      </c>
      <c r="H2712" t="s">
        <v>423</v>
      </c>
      <c r="I2712" cm="1">
        <f t="array" ref="I2712">_xlfn.XLOOKUP(1,('Clean Data'!$A$1:$A$1893='Core data'!A2712)*('Clean Data'!$D$1:$D$1893='Core data'!D2712),'Clean Data'!$E$1:$E$1893,,0)</f>
        <v>0</v>
      </c>
    </row>
    <row r="2713" spans="1:9" hidden="1">
      <c r="A2713">
        <v>1</v>
      </c>
      <c r="B2713" t="s">
        <v>166</v>
      </c>
      <c r="C2713" t="s">
        <v>154</v>
      </c>
      <c r="D2713" t="s">
        <v>152</v>
      </c>
      <c r="E2713" s="74" t="s">
        <v>162</v>
      </c>
      <c r="F2713" t="s">
        <v>154</v>
      </c>
      <c r="G2713" t="s">
        <v>154</v>
      </c>
      <c r="H2713" t="s">
        <v>151</v>
      </c>
      <c r="I2713" cm="1">
        <f t="array" ref="I2713">_xlfn.XLOOKUP(1,('Clean Data'!$A$1:$A$1893='Core data'!A2713)*('Clean Data'!$D$1:$D$1893='Core data'!D2713),'Clean Data'!$E$1:$E$1893,,0)</f>
        <v>0</v>
      </c>
    </row>
    <row r="2714" spans="1:9" hidden="1">
      <c r="A2714">
        <v>2</v>
      </c>
      <c r="B2714" t="s">
        <v>167</v>
      </c>
      <c r="C2714" t="s">
        <v>154</v>
      </c>
      <c r="D2714" t="s">
        <v>152</v>
      </c>
      <c r="E2714" s="156" t="s">
        <v>163</v>
      </c>
      <c r="F2714" s="71" t="s">
        <v>154</v>
      </c>
      <c r="G2714" t="s">
        <v>426</v>
      </c>
      <c r="H2714" t="s">
        <v>422</v>
      </c>
      <c r="I2714" cm="1">
        <f t="array" ref="I2714">_xlfn.XLOOKUP(1,('Clean Data'!$A$1:$A$1893='Core data'!A2714)*('Clean Data'!$D$1:$D$1893='Core data'!D2714),'Clean Data'!$E$1:$E$1893,,0)</f>
        <v>0</v>
      </c>
    </row>
    <row r="2715" spans="1:9" hidden="1">
      <c r="A2715">
        <v>2</v>
      </c>
      <c r="B2715" t="s">
        <v>167</v>
      </c>
      <c r="C2715" t="s">
        <v>154</v>
      </c>
      <c r="D2715" t="s">
        <v>152</v>
      </c>
      <c r="E2715" s="117" t="s">
        <v>164</v>
      </c>
      <c r="F2715" s="70" t="s">
        <v>154</v>
      </c>
      <c r="G2715" t="s">
        <v>427</v>
      </c>
      <c r="H2715" t="s">
        <v>423</v>
      </c>
      <c r="I2715" cm="1">
        <f t="array" ref="I2715">_xlfn.XLOOKUP(1,('Clean Data'!$A$1:$A$1893='Core data'!A2715)*('Clean Data'!$D$1:$D$1893='Core data'!D2715),'Clean Data'!$E$1:$E$1893,,0)</f>
        <v>0</v>
      </c>
    </row>
    <row r="2716" spans="1:9" hidden="1">
      <c r="A2716">
        <v>2</v>
      </c>
      <c r="B2716" t="s">
        <v>167</v>
      </c>
      <c r="C2716" t="s">
        <v>154</v>
      </c>
      <c r="D2716" t="s">
        <v>152</v>
      </c>
      <c r="E2716" s="74" t="s">
        <v>162</v>
      </c>
      <c r="F2716" t="s">
        <v>154</v>
      </c>
      <c r="G2716" t="s">
        <v>154</v>
      </c>
      <c r="H2716" t="s">
        <v>151</v>
      </c>
      <c r="I2716" cm="1">
        <f t="array" ref="I2716">_xlfn.XLOOKUP(1,('Clean Data'!$A$1:$A$1893='Core data'!A2716)*('Clean Data'!$D$1:$D$1893='Core data'!D2716),'Clean Data'!$E$1:$E$1893,,0)</f>
        <v>0</v>
      </c>
    </row>
    <row r="2717" spans="1:9" hidden="1">
      <c r="A2717">
        <v>4</v>
      </c>
      <c r="B2717" t="s">
        <v>444</v>
      </c>
      <c r="C2717" t="s">
        <v>154</v>
      </c>
      <c r="D2717" t="s">
        <v>152</v>
      </c>
      <c r="E2717" s="156" t="s">
        <v>163</v>
      </c>
      <c r="F2717" s="71" t="s">
        <v>154</v>
      </c>
      <c r="G2717" t="s">
        <v>426</v>
      </c>
      <c r="H2717" t="s">
        <v>422</v>
      </c>
      <c r="I2717" cm="1">
        <f t="array" ref="I2717">_xlfn.XLOOKUP(1,('Clean Data'!$A$1:$A$1893='Core data'!A2717)*('Clean Data'!$D$1:$D$1893='Core data'!D2717),'Clean Data'!$E$1:$E$1893,,0)</f>
        <v>0</v>
      </c>
    </row>
    <row r="2718" spans="1:9" hidden="1">
      <c r="A2718">
        <v>4</v>
      </c>
      <c r="B2718" t="s">
        <v>444</v>
      </c>
      <c r="C2718" t="s">
        <v>154</v>
      </c>
      <c r="D2718" t="s">
        <v>152</v>
      </c>
      <c r="E2718" s="117" t="s">
        <v>164</v>
      </c>
      <c r="F2718" s="70" t="s">
        <v>154</v>
      </c>
      <c r="G2718" t="s">
        <v>427</v>
      </c>
      <c r="H2718" t="s">
        <v>423</v>
      </c>
      <c r="I2718" cm="1">
        <f t="array" ref="I2718">_xlfn.XLOOKUP(1,('Clean Data'!$A$1:$A$1893='Core data'!A2718)*('Clean Data'!$D$1:$D$1893='Core data'!D2718),'Clean Data'!$E$1:$E$1893,,0)</f>
        <v>0</v>
      </c>
    </row>
    <row r="2719" spans="1:9" hidden="1">
      <c r="A2719">
        <v>4</v>
      </c>
      <c r="B2719" t="s">
        <v>444</v>
      </c>
      <c r="C2719" t="s">
        <v>154</v>
      </c>
      <c r="D2719" t="s">
        <v>152</v>
      </c>
      <c r="E2719" s="74" t="s">
        <v>162</v>
      </c>
      <c r="F2719" t="s">
        <v>154</v>
      </c>
      <c r="G2719" t="s">
        <v>154</v>
      </c>
      <c r="H2719" t="s">
        <v>151</v>
      </c>
      <c r="I2719" cm="1">
        <f t="array" ref="I2719">_xlfn.XLOOKUP(1,('Clean Data'!$A$1:$A$1893='Core data'!A2719)*('Clean Data'!$D$1:$D$1893='Core data'!D2719),'Clean Data'!$E$1:$E$1893,,0)</f>
        <v>0</v>
      </c>
    </row>
    <row r="2720" spans="1:9" hidden="1">
      <c r="A2720">
        <v>5</v>
      </c>
      <c r="B2720" t="s">
        <v>169</v>
      </c>
      <c r="C2720" t="s">
        <v>154</v>
      </c>
      <c r="D2720" t="s">
        <v>152</v>
      </c>
      <c r="E2720" s="156" t="s">
        <v>163</v>
      </c>
      <c r="F2720" s="71" t="s">
        <v>154</v>
      </c>
      <c r="G2720" t="s">
        <v>426</v>
      </c>
      <c r="H2720" t="s">
        <v>422</v>
      </c>
      <c r="I2720" cm="1">
        <f t="array" ref="I2720">_xlfn.XLOOKUP(1,('Clean Data'!$A$1:$A$1893='Core data'!A2720)*('Clean Data'!$D$1:$D$1893='Core data'!D2720),'Clean Data'!$E$1:$E$1893,,0)</f>
        <v>1</v>
      </c>
    </row>
    <row r="2721" spans="1:9" hidden="1">
      <c r="A2721">
        <v>5</v>
      </c>
      <c r="B2721" t="s">
        <v>169</v>
      </c>
      <c r="C2721" t="s">
        <v>154</v>
      </c>
      <c r="D2721" t="s">
        <v>152</v>
      </c>
      <c r="E2721" s="117" t="s">
        <v>164</v>
      </c>
      <c r="F2721" s="70" t="s">
        <v>154</v>
      </c>
      <c r="G2721" t="s">
        <v>427</v>
      </c>
      <c r="H2721" t="s">
        <v>423</v>
      </c>
      <c r="I2721" cm="1">
        <f t="array" ref="I2721">_xlfn.XLOOKUP(1,('Clean Data'!$A$1:$A$1893='Core data'!A2721)*('Clean Data'!$D$1:$D$1893='Core data'!D2721),'Clean Data'!$E$1:$E$1893,,0)</f>
        <v>1</v>
      </c>
    </row>
    <row r="2722" spans="1:9" hidden="1">
      <c r="A2722">
        <v>5</v>
      </c>
      <c r="B2722" t="s">
        <v>169</v>
      </c>
      <c r="C2722" t="s">
        <v>154</v>
      </c>
      <c r="D2722" t="s">
        <v>152</v>
      </c>
      <c r="E2722" s="74" t="s">
        <v>162</v>
      </c>
      <c r="F2722" t="s">
        <v>154</v>
      </c>
      <c r="G2722" t="s">
        <v>154</v>
      </c>
      <c r="H2722" t="s">
        <v>151</v>
      </c>
      <c r="I2722" cm="1">
        <f t="array" ref="I2722">_xlfn.XLOOKUP(1,('Clean Data'!$A$1:$A$1893='Core data'!A2722)*('Clean Data'!$D$1:$D$1893='Core data'!D2722),'Clean Data'!$E$1:$E$1893,,0)</f>
        <v>1</v>
      </c>
    </row>
    <row r="2723" spans="1:9" hidden="1">
      <c r="A2723">
        <v>6</v>
      </c>
      <c r="B2723" t="s">
        <v>170</v>
      </c>
      <c r="C2723" t="s">
        <v>154</v>
      </c>
      <c r="D2723" t="s">
        <v>152</v>
      </c>
      <c r="E2723" s="156" t="s">
        <v>163</v>
      </c>
      <c r="F2723" s="71" t="s">
        <v>154</v>
      </c>
      <c r="G2723" t="s">
        <v>426</v>
      </c>
      <c r="H2723" t="s">
        <v>422</v>
      </c>
      <c r="I2723" cm="1">
        <f t="array" ref="I2723">_xlfn.XLOOKUP(1,('Clean Data'!$A$1:$A$1893='Core data'!A2723)*('Clean Data'!$D$1:$D$1893='Core data'!D2723),'Clean Data'!$E$1:$E$1893,,0)</f>
        <v>0</v>
      </c>
    </row>
    <row r="2724" spans="1:9" hidden="1">
      <c r="A2724">
        <v>6</v>
      </c>
      <c r="B2724" t="s">
        <v>170</v>
      </c>
      <c r="C2724" t="s">
        <v>154</v>
      </c>
      <c r="D2724" t="s">
        <v>152</v>
      </c>
      <c r="E2724" s="117" t="s">
        <v>164</v>
      </c>
      <c r="F2724" s="70" t="s">
        <v>154</v>
      </c>
      <c r="G2724" t="s">
        <v>427</v>
      </c>
      <c r="H2724" t="s">
        <v>423</v>
      </c>
      <c r="I2724" cm="1">
        <f t="array" ref="I2724">_xlfn.XLOOKUP(1,('Clean Data'!$A$1:$A$1893='Core data'!A2724)*('Clean Data'!$D$1:$D$1893='Core data'!D2724),'Clean Data'!$E$1:$E$1893,,0)</f>
        <v>0</v>
      </c>
    </row>
    <row r="2725" spans="1:9" hidden="1">
      <c r="A2725">
        <v>6</v>
      </c>
      <c r="B2725" t="s">
        <v>170</v>
      </c>
      <c r="C2725" t="s">
        <v>154</v>
      </c>
      <c r="D2725" t="s">
        <v>152</v>
      </c>
      <c r="E2725" s="74" t="s">
        <v>162</v>
      </c>
      <c r="F2725" t="s">
        <v>154</v>
      </c>
      <c r="G2725" t="s">
        <v>154</v>
      </c>
      <c r="H2725" t="s">
        <v>151</v>
      </c>
      <c r="I2725" cm="1">
        <f t="array" ref="I2725">_xlfn.XLOOKUP(1,('Clean Data'!$A$1:$A$1893='Core data'!A2725)*('Clean Data'!$D$1:$D$1893='Core data'!D2725),'Clean Data'!$E$1:$E$1893,,0)</f>
        <v>0</v>
      </c>
    </row>
    <row r="2726" spans="1:9" hidden="1">
      <c r="A2726">
        <v>7</v>
      </c>
      <c r="B2726" t="s">
        <v>171</v>
      </c>
      <c r="C2726" t="s">
        <v>154</v>
      </c>
      <c r="D2726" t="s">
        <v>152</v>
      </c>
      <c r="E2726" s="156" t="s">
        <v>163</v>
      </c>
      <c r="F2726" s="71" t="s">
        <v>154</v>
      </c>
      <c r="G2726" t="s">
        <v>426</v>
      </c>
      <c r="H2726" t="s">
        <v>422</v>
      </c>
      <c r="I2726" cm="1">
        <f t="array" ref="I2726">_xlfn.XLOOKUP(1,('Clean Data'!$A$1:$A$1893='Core data'!A2726)*('Clean Data'!$D$1:$D$1893='Core data'!D2726),'Clean Data'!$E$1:$E$1893,,0)</f>
        <v>0</v>
      </c>
    </row>
    <row r="2727" spans="1:9" hidden="1">
      <c r="A2727">
        <v>7</v>
      </c>
      <c r="B2727" t="s">
        <v>171</v>
      </c>
      <c r="C2727" t="s">
        <v>154</v>
      </c>
      <c r="D2727" t="s">
        <v>152</v>
      </c>
      <c r="E2727" s="117" t="s">
        <v>164</v>
      </c>
      <c r="F2727" s="70" t="s">
        <v>154</v>
      </c>
      <c r="G2727" t="s">
        <v>427</v>
      </c>
      <c r="H2727" t="s">
        <v>423</v>
      </c>
      <c r="I2727" cm="1">
        <f t="array" ref="I2727">_xlfn.XLOOKUP(1,('Clean Data'!$A$1:$A$1893='Core data'!A2727)*('Clean Data'!$D$1:$D$1893='Core data'!D2727),'Clean Data'!$E$1:$E$1893,,0)</f>
        <v>0</v>
      </c>
    </row>
    <row r="2728" spans="1:9" hidden="1">
      <c r="A2728">
        <v>7</v>
      </c>
      <c r="B2728" t="s">
        <v>171</v>
      </c>
      <c r="C2728" t="s">
        <v>154</v>
      </c>
      <c r="D2728" t="s">
        <v>152</v>
      </c>
      <c r="E2728" s="74" t="s">
        <v>162</v>
      </c>
      <c r="F2728" t="s">
        <v>154</v>
      </c>
      <c r="G2728" t="s">
        <v>154</v>
      </c>
      <c r="H2728" t="s">
        <v>151</v>
      </c>
      <c r="I2728" cm="1">
        <f t="array" ref="I2728">_xlfn.XLOOKUP(1,('Clean Data'!$A$1:$A$1893='Core data'!A2728)*('Clean Data'!$D$1:$D$1893='Core data'!D2728),'Clean Data'!$E$1:$E$1893,,0)</f>
        <v>0</v>
      </c>
    </row>
    <row r="2729" spans="1:9" hidden="1">
      <c r="A2729">
        <v>8</v>
      </c>
      <c r="B2729" t="s">
        <v>172</v>
      </c>
      <c r="C2729" t="s">
        <v>154</v>
      </c>
      <c r="D2729" t="s">
        <v>152</v>
      </c>
      <c r="E2729" s="156" t="s">
        <v>163</v>
      </c>
      <c r="F2729" s="71" t="s">
        <v>154</v>
      </c>
      <c r="G2729" t="s">
        <v>426</v>
      </c>
      <c r="H2729" t="s">
        <v>422</v>
      </c>
      <c r="I2729" cm="1">
        <f t="array" ref="I2729">_xlfn.XLOOKUP(1,('Clean Data'!$A$1:$A$1893='Core data'!A2729)*('Clean Data'!$D$1:$D$1893='Core data'!D2729),'Clean Data'!$E$1:$E$1893,,0)</f>
        <v>0</v>
      </c>
    </row>
    <row r="2730" spans="1:9" hidden="1">
      <c r="A2730">
        <v>8</v>
      </c>
      <c r="B2730" t="s">
        <v>172</v>
      </c>
      <c r="C2730" t="s">
        <v>154</v>
      </c>
      <c r="D2730" t="s">
        <v>152</v>
      </c>
      <c r="E2730" s="117" t="s">
        <v>164</v>
      </c>
      <c r="F2730" s="70" t="s">
        <v>154</v>
      </c>
      <c r="G2730" t="s">
        <v>427</v>
      </c>
      <c r="H2730" t="s">
        <v>423</v>
      </c>
      <c r="I2730" cm="1">
        <f t="array" ref="I2730">_xlfn.XLOOKUP(1,('Clean Data'!$A$1:$A$1893='Core data'!A2730)*('Clean Data'!$D$1:$D$1893='Core data'!D2730),'Clean Data'!$E$1:$E$1893,,0)</f>
        <v>0</v>
      </c>
    </row>
    <row r="2731" spans="1:9" hidden="1">
      <c r="A2731">
        <v>8</v>
      </c>
      <c r="B2731" t="s">
        <v>172</v>
      </c>
      <c r="C2731" t="s">
        <v>154</v>
      </c>
      <c r="D2731" t="s">
        <v>152</v>
      </c>
      <c r="E2731" s="74" t="s">
        <v>162</v>
      </c>
      <c r="F2731" t="s">
        <v>154</v>
      </c>
      <c r="G2731" t="s">
        <v>154</v>
      </c>
      <c r="H2731" t="s">
        <v>151</v>
      </c>
      <c r="I2731" cm="1">
        <f t="array" ref="I2731">_xlfn.XLOOKUP(1,('Clean Data'!$A$1:$A$1893='Core data'!A2731)*('Clean Data'!$D$1:$D$1893='Core data'!D2731),'Clean Data'!$E$1:$E$1893,,0)</f>
        <v>0</v>
      </c>
    </row>
    <row r="2732" spans="1:9" hidden="1">
      <c r="A2732">
        <v>9</v>
      </c>
      <c r="B2732" t="s">
        <v>173</v>
      </c>
      <c r="C2732" t="s">
        <v>154</v>
      </c>
      <c r="D2732" t="s">
        <v>152</v>
      </c>
      <c r="E2732" s="156" t="s">
        <v>163</v>
      </c>
      <c r="F2732" s="71" t="s">
        <v>154</v>
      </c>
      <c r="G2732" t="s">
        <v>426</v>
      </c>
      <c r="H2732" t="s">
        <v>422</v>
      </c>
      <c r="I2732" cm="1">
        <f t="array" ref="I2732">_xlfn.XLOOKUP(1,('Clean Data'!$A$1:$A$1893='Core data'!A2732)*('Clean Data'!$D$1:$D$1893='Core data'!D2732),'Clean Data'!$E$1:$E$1893,,0)</f>
        <v>0</v>
      </c>
    </row>
    <row r="2733" spans="1:9" hidden="1">
      <c r="A2733">
        <v>9</v>
      </c>
      <c r="B2733" t="s">
        <v>173</v>
      </c>
      <c r="C2733" t="s">
        <v>154</v>
      </c>
      <c r="D2733" t="s">
        <v>152</v>
      </c>
      <c r="E2733" s="117" t="s">
        <v>164</v>
      </c>
      <c r="F2733" s="70" t="s">
        <v>154</v>
      </c>
      <c r="G2733" t="s">
        <v>427</v>
      </c>
      <c r="H2733" t="s">
        <v>423</v>
      </c>
      <c r="I2733" cm="1">
        <f t="array" ref="I2733">_xlfn.XLOOKUP(1,('Clean Data'!$A$1:$A$1893='Core data'!A2733)*('Clean Data'!$D$1:$D$1893='Core data'!D2733),'Clean Data'!$E$1:$E$1893,,0)</f>
        <v>0</v>
      </c>
    </row>
    <row r="2734" spans="1:9" hidden="1">
      <c r="A2734">
        <v>9</v>
      </c>
      <c r="B2734" t="s">
        <v>173</v>
      </c>
      <c r="C2734" t="s">
        <v>154</v>
      </c>
      <c r="D2734" t="s">
        <v>152</v>
      </c>
      <c r="E2734" s="74" t="s">
        <v>162</v>
      </c>
      <c r="F2734" t="s">
        <v>154</v>
      </c>
      <c r="G2734" t="s">
        <v>154</v>
      </c>
      <c r="H2734" t="s">
        <v>151</v>
      </c>
      <c r="I2734" cm="1">
        <f t="array" ref="I2734">_xlfn.XLOOKUP(1,('Clean Data'!$A$1:$A$1893='Core data'!A2734)*('Clean Data'!$D$1:$D$1893='Core data'!D2734),'Clean Data'!$E$1:$E$1893,,0)</f>
        <v>0</v>
      </c>
    </row>
    <row r="2735" spans="1:9" hidden="1">
      <c r="A2735">
        <v>10</v>
      </c>
      <c r="B2735" t="s">
        <v>174</v>
      </c>
      <c r="C2735" t="s">
        <v>154</v>
      </c>
      <c r="D2735" t="s">
        <v>152</v>
      </c>
      <c r="E2735" s="156" t="s">
        <v>163</v>
      </c>
      <c r="F2735" s="71" t="s">
        <v>154</v>
      </c>
      <c r="G2735" t="s">
        <v>426</v>
      </c>
      <c r="H2735" t="s">
        <v>422</v>
      </c>
      <c r="I2735" cm="1">
        <f t="array" ref="I2735">_xlfn.XLOOKUP(1,('Clean Data'!$A$1:$A$1893='Core data'!A2735)*('Clean Data'!$D$1:$D$1893='Core data'!D2735),'Clean Data'!$E$1:$E$1893,,0)</f>
        <v>0</v>
      </c>
    </row>
    <row r="2736" spans="1:9" hidden="1">
      <c r="A2736">
        <v>10</v>
      </c>
      <c r="B2736" t="s">
        <v>174</v>
      </c>
      <c r="C2736" t="s">
        <v>154</v>
      </c>
      <c r="D2736" t="s">
        <v>152</v>
      </c>
      <c r="E2736" s="117" t="s">
        <v>164</v>
      </c>
      <c r="F2736" s="70" t="s">
        <v>154</v>
      </c>
      <c r="G2736" t="s">
        <v>427</v>
      </c>
      <c r="H2736" t="s">
        <v>423</v>
      </c>
      <c r="I2736" cm="1">
        <f t="array" ref="I2736">_xlfn.XLOOKUP(1,('Clean Data'!$A$1:$A$1893='Core data'!A2736)*('Clean Data'!$D$1:$D$1893='Core data'!D2736),'Clean Data'!$E$1:$E$1893,,0)</f>
        <v>0</v>
      </c>
    </row>
    <row r="2737" spans="1:9" hidden="1">
      <c r="A2737">
        <v>10</v>
      </c>
      <c r="B2737" t="s">
        <v>174</v>
      </c>
      <c r="C2737" t="s">
        <v>154</v>
      </c>
      <c r="D2737" t="s">
        <v>152</v>
      </c>
      <c r="E2737" s="74" t="s">
        <v>162</v>
      </c>
      <c r="F2737" t="s">
        <v>154</v>
      </c>
      <c r="G2737" t="s">
        <v>154</v>
      </c>
      <c r="H2737" t="s">
        <v>151</v>
      </c>
      <c r="I2737" cm="1">
        <f t="array" ref="I2737">_xlfn.XLOOKUP(1,('Clean Data'!$A$1:$A$1893='Core data'!A2737)*('Clean Data'!$D$1:$D$1893='Core data'!D2737),'Clean Data'!$E$1:$E$1893,,0)</f>
        <v>0</v>
      </c>
    </row>
    <row r="2738" spans="1:9" hidden="1">
      <c r="A2738">
        <v>11</v>
      </c>
      <c r="B2738" t="s">
        <v>175</v>
      </c>
      <c r="C2738" t="s">
        <v>154</v>
      </c>
      <c r="D2738" t="s">
        <v>152</v>
      </c>
      <c r="E2738" s="156" t="s">
        <v>163</v>
      </c>
      <c r="F2738" s="71" t="s">
        <v>154</v>
      </c>
      <c r="G2738" t="s">
        <v>426</v>
      </c>
      <c r="H2738" t="s">
        <v>422</v>
      </c>
      <c r="I2738" cm="1">
        <f t="array" ref="I2738">_xlfn.XLOOKUP(1,('Clean Data'!$A$1:$A$1893='Core data'!A2738)*('Clean Data'!$D$1:$D$1893='Core data'!D2738),'Clean Data'!$E$1:$E$1893,,0)</f>
        <v>0</v>
      </c>
    </row>
    <row r="2739" spans="1:9" hidden="1">
      <c r="A2739">
        <v>11</v>
      </c>
      <c r="B2739" t="s">
        <v>175</v>
      </c>
      <c r="C2739" t="s">
        <v>154</v>
      </c>
      <c r="D2739" t="s">
        <v>152</v>
      </c>
      <c r="E2739" s="117" t="s">
        <v>164</v>
      </c>
      <c r="F2739" s="70" t="s">
        <v>154</v>
      </c>
      <c r="G2739" t="s">
        <v>427</v>
      </c>
      <c r="H2739" t="s">
        <v>423</v>
      </c>
      <c r="I2739" cm="1">
        <f t="array" ref="I2739">_xlfn.XLOOKUP(1,('Clean Data'!$A$1:$A$1893='Core data'!A2739)*('Clean Data'!$D$1:$D$1893='Core data'!D2739),'Clean Data'!$E$1:$E$1893,,0)</f>
        <v>0</v>
      </c>
    </row>
    <row r="2740" spans="1:9" hidden="1">
      <c r="A2740">
        <v>11</v>
      </c>
      <c r="B2740" t="s">
        <v>175</v>
      </c>
      <c r="C2740" t="s">
        <v>154</v>
      </c>
      <c r="D2740" t="s">
        <v>152</v>
      </c>
      <c r="E2740" s="74" t="s">
        <v>162</v>
      </c>
      <c r="F2740" t="s">
        <v>154</v>
      </c>
      <c r="G2740" t="s">
        <v>154</v>
      </c>
      <c r="H2740" t="s">
        <v>151</v>
      </c>
      <c r="I2740" cm="1">
        <f t="array" ref="I2740">_xlfn.XLOOKUP(1,('Clean Data'!$A$1:$A$1893='Core data'!A2740)*('Clean Data'!$D$1:$D$1893='Core data'!D2740),'Clean Data'!$E$1:$E$1893,,0)</f>
        <v>0</v>
      </c>
    </row>
    <row r="2741" spans="1:9" hidden="1">
      <c r="A2741">
        <v>12</v>
      </c>
      <c r="B2741" t="s">
        <v>176</v>
      </c>
      <c r="C2741" t="s">
        <v>154</v>
      </c>
      <c r="D2741" t="s">
        <v>152</v>
      </c>
      <c r="E2741" s="156" t="s">
        <v>163</v>
      </c>
      <c r="F2741" s="71" t="s">
        <v>154</v>
      </c>
      <c r="G2741" t="s">
        <v>426</v>
      </c>
      <c r="H2741" t="s">
        <v>422</v>
      </c>
      <c r="I2741" cm="1">
        <f t="array" ref="I2741">_xlfn.XLOOKUP(1,('Clean Data'!$A$1:$A$1893='Core data'!A2741)*('Clean Data'!$D$1:$D$1893='Core data'!D2741),'Clean Data'!$E$1:$E$1893,,0)</f>
        <v>0</v>
      </c>
    </row>
    <row r="2742" spans="1:9" hidden="1">
      <c r="A2742">
        <v>12</v>
      </c>
      <c r="B2742" t="s">
        <v>176</v>
      </c>
      <c r="C2742" t="s">
        <v>154</v>
      </c>
      <c r="D2742" t="s">
        <v>152</v>
      </c>
      <c r="E2742" s="117" t="s">
        <v>164</v>
      </c>
      <c r="F2742" s="70" t="s">
        <v>154</v>
      </c>
      <c r="G2742" t="s">
        <v>427</v>
      </c>
      <c r="H2742" t="s">
        <v>423</v>
      </c>
      <c r="I2742" cm="1">
        <f t="array" ref="I2742">_xlfn.XLOOKUP(1,('Clean Data'!$A$1:$A$1893='Core data'!A2742)*('Clean Data'!$D$1:$D$1893='Core data'!D2742),'Clean Data'!$E$1:$E$1893,,0)</f>
        <v>0</v>
      </c>
    </row>
    <row r="2743" spans="1:9" hidden="1">
      <c r="A2743">
        <v>12</v>
      </c>
      <c r="B2743" t="s">
        <v>176</v>
      </c>
      <c r="C2743" t="s">
        <v>154</v>
      </c>
      <c r="D2743" t="s">
        <v>152</v>
      </c>
      <c r="E2743" s="74" t="s">
        <v>162</v>
      </c>
      <c r="F2743" t="s">
        <v>154</v>
      </c>
      <c r="G2743" t="s">
        <v>154</v>
      </c>
      <c r="H2743" t="s">
        <v>151</v>
      </c>
      <c r="I2743" cm="1">
        <f t="array" ref="I2743">_xlfn.XLOOKUP(1,('Clean Data'!$A$1:$A$1893='Core data'!A2743)*('Clean Data'!$D$1:$D$1893='Core data'!D2743),'Clean Data'!$E$1:$E$1893,,0)</f>
        <v>0</v>
      </c>
    </row>
    <row r="2744" spans="1:9" hidden="1">
      <c r="A2744">
        <v>13</v>
      </c>
      <c r="B2744" t="s">
        <v>177</v>
      </c>
      <c r="C2744" t="s">
        <v>154</v>
      </c>
      <c r="D2744" t="s">
        <v>152</v>
      </c>
      <c r="E2744" s="156" t="s">
        <v>163</v>
      </c>
      <c r="F2744" s="71" t="s">
        <v>154</v>
      </c>
      <c r="G2744" t="s">
        <v>426</v>
      </c>
      <c r="H2744" t="s">
        <v>422</v>
      </c>
      <c r="I2744" cm="1">
        <f t="array" ref="I2744">_xlfn.XLOOKUP(1,('Clean Data'!$A$1:$A$1893='Core data'!A2744)*('Clean Data'!$D$1:$D$1893='Core data'!D2744),'Clean Data'!$E$1:$E$1893,,0)</f>
        <v>0</v>
      </c>
    </row>
    <row r="2745" spans="1:9" hidden="1">
      <c r="A2745">
        <v>13</v>
      </c>
      <c r="B2745" t="s">
        <v>177</v>
      </c>
      <c r="C2745" t="s">
        <v>154</v>
      </c>
      <c r="D2745" t="s">
        <v>152</v>
      </c>
      <c r="E2745" s="117" t="s">
        <v>164</v>
      </c>
      <c r="F2745" s="70" t="s">
        <v>154</v>
      </c>
      <c r="G2745" t="s">
        <v>427</v>
      </c>
      <c r="H2745" t="s">
        <v>423</v>
      </c>
      <c r="I2745" cm="1">
        <f t="array" ref="I2745">_xlfn.XLOOKUP(1,('Clean Data'!$A$1:$A$1893='Core data'!A2745)*('Clean Data'!$D$1:$D$1893='Core data'!D2745),'Clean Data'!$E$1:$E$1893,,0)</f>
        <v>0</v>
      </c>
    </row>
    <row r="2746" spans="1:9" hidden="1">
      <c r="A2746">
        <v>13</v>
      </c>
      <c r="B2746" t="s">
        <v>177</v>
      </c>
      <c r="C2746" t="s">
        <v>154</v>
      </c>
      <c r="D2746" t="s">
        <v>152</v>
      </c>
      <c r="E2746" s="74" t="s">
        <v>162</v>
      </c>
      <c r="F2746" t="s">
        <v>154</v>
      </c>
      <c r="G2746" t="s">
        <v>154</v>
      </c>
      <c r="H2746" t="s">
        <v>151</v>
      </c>
      <c r="I2746" cm="1">
        <f t="array" ref="I2746">_xlfn.XLOOKUP(1,('Clean Data'!$A$1:$A$1893='Core data'!A2746)*('Clean Data'!$D$1:$D$1893='Core data'!D2746),'Clean Data'!$E$1:$E$1893,,0)</f>
        <v>0</v>
      </c>
    </row>
    <row r="2747" spans="1:9" hidden="1">
      <c r="A2747">
        <v>14</v>
      </c>
      <c r="B2747" t="s">
        <v>178</v>
      </c>
      <c r="C2747" t="s">
        <v>154</v>
      </c>
      <c r="D2747" t="s">
        <v>152</v>
      </c>
      <c r="E2747" s="156" t="s">
        <v>163</v>
      </c>
      <c r="F2747" s="71" t="s">
        <v>154</v>
      </c>
      <c r="G2747" t="s">
        <v>426</v>
      </c>
      <c r="H2747" t="s">
        <v>422</v>
      </c>
      <c r="I2747" cm="1">
        <f t="array" ref="I2747">_xlfn.XLOOKUP(1,('Clean Data'!$A$1:$A$1893='Core data'!A2747)*('Clean Data'!$D$1:$D$1893='Core data'!D2747),'Clean Data'!$E$1:$E$1893,,0)</f>
        <v>0</v>
      </c>
    </row>
    <row r="2748" spans="1:9" hidden="1">
      <c r="A2748">
        <v>14</v>
      </c>
      <c r="B2748" t="s">
        <v>178</v>
      </c>
      <c r="C2748" t="s">
        <v>154</v>
      </c>
      <c r="D2748" t="s">
        <v>152</v>
      </c>
      <c r="E2748" s="117" t="s">
        <v>164</v>
      </c>
      <c r="F2748" s="70" t="s">
        <v>154</v>
      </c>
      <c r="G2748" t="s">
        <v>427</v>
      </c>
      <c r="H2748" t="s">
        <v>423</v>
      </c>
      <c r="I2748" cm="1">
        <f t="array" ref="I2748">_xlfn.XLOOKUP(1,('Clean Data'!$A$1:$A$1893='Core data'!A2748)*('Clean Data'!$D$1:$D$1893='Core data'!D2748),'Clean Data'!$E$1:$E$1893,,0)</f>
        <v>0</v>
      </c>
    </row>
    <row r="2749" spans="1:9" hidden="1">
      <c r="A2749">
        <v>14</v>
      </c>
      <c r="B2749" t="s">
        <v>178</v>
      </c>
      <c r="C2749" t="s">
        <v>154</v>
      </c>
      <c r="D2749" t="s">
        <v>152</v>
      </c>
      <c r="E2749" s="74" t="s">
        <v>162</v>
      </c>
      <c r="F2749" t="s">
        <v>154</v>
      </c>
      <c r="G2749" t="s">
        <v>154</v>
      </c>
      <c r="H2749" t="s">
        <v>151</v>
      </c>
      <c r="I2749" cm="1">
        <f t="array" ref="I2749">_xlfn.XLOOKUP(1,('Clean Data'!$A$1:$A$1893='Core data'!A2749)*('Clean Data'!$D$1:$D$1893='Core data'!D2749),'Clean Data'!$E$1:$E$1893,,0)</f>
        <v>0</v>
      </c>
    </row>
    <row r="2750" spans="1:9" hidden="1">
      <c r="A2750">
        <v>15</v>
      </c>
      <c r="B2750" t="s">
        <v>179</v>
      </c>
      <c r="C2750" t="s">
        <v>154</v>
      </c>
      <c r="D2750" t="s">
        <v>152</v>
      </c>
      <c r="E2750" s="156" t="s">
        <v>163</v>
      </c>
      <c r="F2750" s="71" t="s">
        <v>154</v>
      </c>
      <c r="G2750" t="s">
        <v>426</v>
      </c>
      <c r="H2750" t="s">
        <v>422</v>
      </c>
      <c r="I2750" cm="1">
        <f t="array" ref="I2750">_xlfn.XLOOKUP(1,('Clean Data'!$A$1:$A$1893='Core data'!A2750)*('Clean Data'!$D$1:$D$1893='Core data'!D2750),'Clean Data'!$E$1:$E$1893,,0)</f>
        <v>0</v>
      </c>
    </row>
    <row r="2751" spans="1:9" hidden="1">
      <c r="A2751">
        <v>15</v>
      </c>
      <c r="B2751" t="s">
        <v>179</v>
      </c>
      <c r="C2751" t="s">
        <v>154</v>
      </c>
      <c r="D2751" t="s">
        <v>152</v>
      </c>
      <c r="E2751" s="117" t="s">
        <v>164</v>
      </c>
      <c r="F2751" s="70" t="s">
        <v>154</v>
      </c>
      <c r="G2751" t="s">
        <v>427</v>
      </c>
      <c r="H2751" t="s">
        <v>423</v>
      </c>
      <c r="I2751" cm="1">
        <f t="array" ref="I2751">_xlfn.XLOOKUP(1,('Clean Data'!$A$1:$A$1893='Core data'!A2751)*('Clean Data'!$D$1:$D$1893='Core data'!D2751),'Clean Data'!$E$1:$E$1893,,0)</f>
        <v>0</v>
      </c>
    </row>
    <row r="2752" spans="1:9" hidden="1">
      <c r="A2752">
        <v>15</v>
      </c>
      <c r="B2752" t="s">
        <v>179</v>
      </c>
      <c r="C2752" t="s">
        <v>154</v>
      </c>
      <c r="D2752" t="s">
        <v>152</v>
      </c>
      <c r="E2752" s="74" t="s">
        <v>162</v>
      </c>
      <c r="F2752" t="s">
        <v>154</v>
      </c>
      <c r="G2752" t="s">
        <v>154</v>
      </c>
      <c r="H2752" t="s">
        <v>151</v>
      </c>
      <c r="I2752" cm="1">
        <f t="array" ref="I2752">_xlfn.XLOOKUP(1,('Clean Data'!$A$1:$A$1893='Core data'!A2752)*('Clean Data'!$D$1:$D$1893='Core data'!D2752),'Clean Data'!$E$1:$E$1893,,0)</f>
        <v>0</v>
      </c>
    </row>
    <row r="2753" spans="1:9" hidden="1">
      <c r="A2753">
        <v>16</v>
      </c>
      <c r="B2753" t="s">
        <v>180</v>
      </c>
      <c r="C2753" t="s">
        <v>154</v>
      </c>
      <c r="D2753" t="s">
        <v>152</v>
      </c>
      <c r="E2753" s="156" t="s">
        <v>163</v>
      </c>
      <c r="F2753" s="71" t="s">
        <v>154</v>
      </c>
      <c r="G2753" t="s">
        <v>426</v>
      </c>
      <c r="H2753" t="s">
        <v>422</v>
      </c>
      <c r="I2753" cm="1">
        <f t="array" ref="I2753">_xlfn.XLOOKUP(1,('Clean Data'!$A$1:$A$1893='Core data'!A2753)*('Clean Data'!$D$1:$D$1893='Core data'!D2753),'Clean Data'!$E$1:$E$1893,,0)</f>
        <v>0</v>
      </c>
    </row>
    <row r="2754" spans="1:9" hidden="1">
      <c r="A2754">
        <v>16</v>
      </c>
      <c r="B2754" t="s">
        <v>180</v>
      </c>
      <c r="C2754" t="s">
        <v>154</v>
      </c>
      <c r="D2754" t="s">
        <v>152</v>
      </c>
      <c r="E2754" s="117" t="s">
        <v>164</v>
      </c>
      <c r="F2754" s="70" t="s">
        <v>154</v>
      </c>
      <c r="G2754" t="s">
        <v>427</v>
      </c>
      <c r="H2754" t="s">
        <v>423</v>
      </c>
      <c r="I2754" cm="1">
        <f t="array" ref="I2754">_xlfn.XLOOKUP(1,('Clean Data'!$A$1:$A$1893='Core data'!A2754)*('Clean Data'!$D$1:$D$1893='Core data'!D2754),'Clean Data'!$E$1:$E$1893,,0)</f>
        <v>0</v>
      </c>
    </row>
    <row r="2755" spans="1:9" hidden="1">
      <c r="A2755">
        <v>16</v>
      </c>
      <c r="B2755" t="s">
        <v>180</v>
      </c>
      <c r="C2755" t="s">
        <v>154</v>
      </c>
      <c r="D2755" t="s">
        <v>152</v>
      </c>
      <c r="E2755" s="74" t="s">
        <v>162</v>
      </c>
      <c r="F2755" t="s">
        <v>154</v>
      </c>
      <c r="G2755" t="s">
        <v>154</v>
      </c>
      <c r="H2755" t="s">
        <v>151</v>
      </c>
      <c r="I2755" cm="1">
        <f t="array" ref="I2755">_xlfn.XLOOKUP(1,('Clean Data'!$A$1:$A$1893='Core data'!A2755)*('Clean Data'!$D$1:$D$1893='Core data'!D2755),'Clean Data'!$E$1:$E$1893,,0)</f>
        <v>0</v>
      </c>
    </row>
    <row r="2756" spans="1:9" hidden="1">
      <c r="A2756">
        <v>1</v>
      </c>
      <c r="B2756" t="s">
        <v>166</v>
      </c>
      <c r="C2756" t="s">
        <v>445</v>
      </c>
      <c r="D2756" t="s">
        <v>155</v>
      </c>
      <c r="E2756" s="156" t="s">
        <v>163</v>
      </c>
      <c r="F2756" s="71" t="s">
        <v>445</v>
      </c>
      <c r="G2756" t="s">
        <v>205</v>
      </c>
      <c r="H2756" t="s">
        <v>429</v>
      </c>
      <c r="I2756" cm="1">
        <f t="array" ref="I2756">_xlfn.XLOOKUP(1,('Clean Data'!$A$1:$A$1893='Core data'!A2756)*('Clean Data'!$D$1:$D$1893='Core data'!D2756),'Clean Data'!$E$1:$E$1893,,0)</f>
        <v>1</v>
      </c>
    </row>
    <row r="2757" spans="1:9" hidden="1">
      <c r="A2757">
        <v>1</v>
      </c>
      <c r="B2757" t="s">
        <v>166</v>
      </c>
      <c r="C2757" t="s">
        <v>445</v>
      </c>
      <c r="D2757" t="s">
        <v>155</v>
      </c>
      <c r="E2757" s="117" t="s">
        <v>164</v>
      </c>
      <c r="F2757" s="70" t="s">
        <v>445</v>
      </c>
      <c r="G2757" t="s">
        <v>206</v>
      </c>
      <c r="H2757" t="s">
        <v>430</v>
      </c>
      <c r="I2757" cm="1">
        <f t="array" ref="I2757">_xlfn.XLOOKUP(1,('Clean Data'!$A$1:$A$1893='Core data'!A2757)*('Clean Data'!$D$1:$D$1893='Core data'!D2757),'Clean Data'!$E$1:$E$1893,,0)</f>
        <v>1</v>
      </c>
    </row>
    <row r="2758" spans="1:9" hidden="1">
      <c r="A2758">
        <v>1</v>
      </c>
      <c r="B2758" t="s">
        <v>166</v>
      </c>
      <c r="C2758" t="s">
        <v>445</v>
      </c>
      <c r="D2758" t="s">
        <v>155</v>
      </c>
      <c r="E2758" s="74" t="s">
        <v>162</v>
      </c>
      <c r="F2758" t="s">
        <v>445</v>
      </c>
      <c r="G2758" t="s">
        <v>12</v>
      </c>
      <c r="H2758" t="s">
        <v>428</v>
      </c>
      <c r="I2758" cm="1">
        <f t="array" ref="I2758">_xlfn.XLOOKUP(1,('Clean Data'!$A$1:$A$1893='Core data'!A2758)*('Clean Data'!$D$1:$D$1893='Core data'!D2758),'Clean Data'!$E$1:$E$1893,,0)</f>
        <v>1</v>
      </c>
    </row>
    <row r="2759" spans="1:9" hidden="1">
      <c r="A2759">
        <v>2</v>
      </c>
      <c r="B2759" t="s">
        <v>167</v>
      </c>
      <c r="C2759" t="s">
        <v>445</v>
      </c>
      <c r="D2759" t="s">
        <v>155</v>
      </c>
      <c r="E2759" s="156" t="s">
        <v>163</v>
      </c>
      <c r="F2759" s="71" t="s">
        <v>445</v>
      </c>
      <c r="G2759" t="s">
        <v>205</v>
      </c>
      <c r="H2759" t="s">
        <v>429</v>
      </c>
      <c r="I2759" cm="1">
        <f t="array" ref="I2759">_xlfn.XLOOKUP(1,('Clean Data'!$A$1:$A$1893='Core data'!A2759)*('Clean Data'!$D$1:$D$1893='Core data'!D2759),'Clean Data'!$E$1:$E$1893,,0)</f>
        <v>1</v>
      </c>
    </row>
    <row r="2760" spans="1:9" hidden="1">
      <c r="A2760">
        <v>2</v>
      </c>
      <c r="B2760" t="s">
        <v>167</v>
      </c>
      <c r="C2760" t="s">
        <v>445</v>
      </c>
      <c r="D2760" t="s">
        <v>155</v>
      </c>
      <c r="E2760" s="117" t="s">
        <v>164</v>
      </c>
      <c r="F2760" s="70" t="s">
        <v>445</v>
      </c>
      <c r="G2760" t="s">
        <v>206</v>
      </c>
      <c r="H2760" t="s">
        <v>430</v>
      </c>
      <c r="I2760" cm="1">
        <f t="array" ref="I2760">_xlfn.XLOOKUP(1,('Clean Data'!$A$1:$A$1893='Core data'!A2760)*('Clean Data'!$D$1:$D$1893='Core data'!D2760),'Clean Data'!$E$1:$E$1893,,0)</f>
        <v>1</v>
      </c>
    </row>
    <row r="2761" spans="1:9" hidden="1">
      <c r="A2761">
        <v>2</v>
      </c>
      <c r="B2761" t="s">
        <v>167</v>
      </c>
      <c r="C2761" t="s">
        <v>445</v>
      </c>
      <c r="D2761" t="s">
        <v>155</v>
      </c>
      <c r="E2761" s="74" t="s">
        <v>162</v>
      </c>
      <c r="F2761" t="s">
        <v>445</v>
      </c>
      <c r="G2761" t="s">
        <v>12</v>
      </c>
      <c r="H2761" t="s">
        <v>428</v>
      </c>
      <c r="I2761" cm="1">
        <f t="array" ref="I2761">_xlfn.XLOOKUP(1,('Clean Data'!$A$1:$A$1893='Core data'!A2761)*('Clean Data'!$D$1:$D$1893='Core data'!D2761),'Clean Data'!$E$1:$E$1893,,0)</f>
        <v>1</v>
      </c>
    </row>
    <row r="2762" spans="1:9" hidden="1">
      <c r="A2762">
        <v>4</v>
      </c>
      <c r="B2762" t="s">
        <v>444</v>
      </c>
      <c r="C2762" t="s">
        <v>445</v>
      </c>
      <c r="D2762" t="s">
        <v>155</v>
      </c>
      <c r="E2762" s="156" t="s">
        <v>163</v>
      </c>
      <c r="F2762" s="71" t="s">
        <v>445</v>
      </c>
      <c r="G2762" t="s">
        <v>205</v>
      </c>
      <c r="H2762" t="s">
        <v>429</v>
      </c>
      <c r="I2762" cm="1">
        <f t="array" ref="I2762">_xlfn.XLOOKUP(1,('Clean Data'!$A$1:$A$1893='Core data'!A2762)*('Clean Data'!$D$1:$D$1893='Core data'!D2762),'Clean Data'!$E$1:$E$1893,,0)</f>
        <v>1</v>
      </c>
    </row>
    <row r="2763" spans="1:9" hidden="1">
      <c r="A2763">
        <v>4</v>
      </c>
      <c r="B2763" t="s">
        <v>444</v>
      </c>
      <c r="C2763" t="s">
        <v>445</v>
      </c>
      <c r="D2763" t="s">
        <v>155</v>
      </c>
      <c r="E2763" s="117" t="s">
        <v>164</v>
      </c>
      <c r="F2763" s="70" t="s">
        <v>445</v>
      </c>
      <c r="G2763" t="s">
        <v>206</v>
      </c>
      <c r="H2763" t="s">
        <v>430</v>
      </c>
      <c r="I2763" cm="1">
        <f t="array" ref="I2763">_xlfn.XLOOKUP(1,('Clean Data'!$A$1:$A$1893='Core data'!A2763)*('Clean Data'!$D$1:$D$1893='Core data'!D2763),'Clean Data'!$E$1:$E$1893,,0)</f>
        <v>1</v>
      </c>
    </row>
    <row r="2764" spans="1:9" hidden="1">
      <c r="A2764">
        <v>4</v>
      </c>
      <c r="B2764" t="s">
        <v>444</v>
      </c>
      <c r="C2764" t="s">
        <v>445</v>
      </c>
      <c r="D2764" t="s">
        <v>155</v>
      </c>
      <c r="E2764" s="74" t="s">
        <v>162</v>
      </c>
      <c r="F2764" t="s">
        <v>445</v>
      </c>
      <c r="G2764" t="s">
        <v>12</v>
      </c>
      <c r="H2764" t="s">
        <v>428</v>
      </c>
      <c r="I2764" cm="1">
        <f t="array" ref="I2764">_xlfn.XLOOKUP(1,('Clean Data'!$A$1:$A$1893='Core data'!A2764)*('Clean Data'!$D$1:$D$1893='Core data'!D2764),'Clean Data'!$E$1:$E$1893,,0)</f>
        <v>1</v>
      </c>
    </row>
    <row r="2765" spans="1:9" hidden="1">
      <c r="A2765">
        <v>5</v>
      </c>
      <c r="B2765" t="s">
        <v>169</v>
      </c>
      <c r="C2765" t="s">
        <v>445</v>
      </c>
      <c r="D2765" t="s">
        <v>155</v>
      </c>
      <c r="E2765" s="156" t="s">
        <v>163</v>
      </c>
      <c r="F2765" s="71" t="s">
        <v>445</v>
      </c>
      <c r="G2765" t="s">
        <v>205</v>
      </c>
      <c r="H2765" t="s">
        <v>429</v>
      </c>
      <c r="I2765" cm="1">
        <f t="array" ref="I2765">_xlfn.XLOOKUP(1,('Clean Data'!$A$1:$A$1893='Core data'!A2765)*('Clean Data'!$D$1:$D$1893='Core data'!D2765),'Clean Data'!$E$1:$E$1893,,0)</f>
        <v>1</v>
      </c>
    </row>
    <row r="2766" spans="1:9" hidden="1">
      <c r="A2766">
        <v>5</v>
      </c>
      <c r="B2766" t="s">
        <v>169</v>
      </c>
      <c r="C2766" t="s">
        <v>445</v>
      </c>
      <c r="D2766" t="s">
        <v>155</v>
      </c>
      <c r="E2766" s="117" t="s">
        <v>164</v>
      </c>
      <c r="F2766" s="70" t="s">
        <v>445</v>
      </c>
      <c r="G2766" t="s">
        <v>206</v>
      </c>
      <c r="H2766" t="s">
        <v>430</v>
      </c>
      <c r="I2766" cm="1">
        <f t="array" ref="I2766">_xlfn.XLOOKUP(1,('Clean Data'!$A$1:$A$1893='Core data'!A2766)*('Clean Data'!$D$1:$D$1893='Core data'!D2766),'Clean Data'!$E$1:$E$1893,,0)</f>
        <v>1</v>
      </c>
    </row>
    <row r="2767" spans="1:9" hidden="1">
      <c r="A2767">
        <v>5</v>
      </c>
      <c r="B2767" t="s">
        <v>169</v>
      </c>
      <c r="C2767" t="s">
        <v>445</v>
      </c>
      <c r="D2767" t="s">
        <v>155</v>
      </c>
      <c r="E2767" s="74" t="s">
        <v>162</v>
      </c>
      <c r="F2767" t="s">
        <v>445</v>
      </c>
      <c r="G2767" t="s">
        <v>12</v>
      </c>
      <c r="H2767" t="s">
        <v>428</v>
      </c>
      <c r="I2767" cm="1">
        <f t="array" ref="I2767">_xlfn.XLOOKUP(1,('Clean Data'!$A$1:$A$1893='Core data'!A2767)*('Clean Data'!$D$1:$D$1893='Core data'!D2767),'Clean Data'!$E$1:$E$1893,,0)</f>
        <v>1</v>
      </c>
    </row>
    <row r="2768" spans="1:9" hidden="1">
      <c r="A2768">
        <v>6</v>
      </c>
      <c r="B2768" t="s">
        <v>170</v>
      </c>
      <c r="C2768" t="s">
        <v>445</v>
      </c>
      <c r="D2768" t="s">
        <v>155</v>
      </c>
      <c r="E2768" s="156" t="s">
        <v>163</v>
      </c>
      <c r="F2768" s="71" t="s">
        <v>445</v>
      </c>
      <c r="G2768" t="s">
        <v>205</v>
      </c>
      <c r="H2768" t="s">
        <v>429</v>
      </c>
      <c r="I2768" cm="1">
        <f t="array" ref="I2768">_xlfn.XLOOKUP(1,('Clean Data'!$A$1:$A$1893='Core data'!A2768)*('Clean Data'!$D$1:$D$1893='Core data'!D2768),'Clean Data'!$E$1:$E$1893,,0)</f>
        <v>1</v>
      </c>
    </row>
    <row r="2769" spans="1:9" hidden="1">
      <c r="A2769">
        <v>6</v>
      </c>
      <c r="B2769" t="s">
        <v>170</v>
      </c>
      <c r="C2769" t="s">
        <v>445</v>
      </c>
      <c r="D2769" t="s">
        <v>155</v>
      </c>
      <c r="E2769" s="117" t="s">
        <v>164</v>
      </c>
      <c r="F2769" s="70" t="s">
        <v>445</v>
      </c>
      <c r="G2769" t="s">
        <v>206</v>
      </c>
      <c r="H2769" t="s">
        <v>430</v>
      </c>
      <c r="I2769" cm="1">
        <f t="array" ref="I2769">_xlfn.XLOOKUP(1,('Clean Data'!$A$1:$A$1893='Core data'!A2769)*('Clean Data'!$D$1:$D$1893='Core data'!D2769),'Clean Data'!$E$1:$E$1893,,0)</f>
        <v>1</v>
      </c>
    </row>
    <row r="2770" spans="1:9" hidden="1">
      <c r="A2770">
        <v>6</v>
      </c>
      <c r="B2770" t="s">
        <v>170</v>
      </c>
      <c r="C2770" t="s">
        <v>445</v>
      </c>
      <c r="D2770" t="s">
        <v>155</v>
      </c>
      <c r="E2770" s="74" t="s">
        <v>162</v>
      </c>
      <c r="F2770" t="s">
        <v>445</v>
      </c>
      <c r="G2770" t="s">
        <v>12</v>
      </c>
      <c r="H2770" t="s">
        <v>428</v>
      </c>
      <c r="I2770" cm="1">
        <f t="array" ref="I2770">_xlfn.XLOOKUP(1,('Clean Data'!$A$1:$A$1893='Core data'!A2770)*('Clean Data'!$D$1:$D$1893='Core data'!D2770),'Clean Data'!$E$1:$E$1893,,0)</f>
        <v>1</v>
      </c>
    </row>
    <row r="2771" spans="1:9" hidden="1">
      <c r="A2771">
        <v>7</v>
      </c>
      <c r="B2771" t="s">
        <v>171</v>
      </c>
      <c r="C2771" t="s">
        <v>445</v>
      </c>
      <c r="D2771" t="s">
        <v>155</v>
      </c>
      <c r="E2771" s="156" t="s">
        <v>163</v>
      </c>
      <c r="F2771" s="71" t="s">
        <v>445</v>
      </c>
      <c r="G2771" t="s">
        <v>205</v>
      </c>
      <c r="H2771" t="s">
        <v>429</v>
      </c>
      <c r="I2771" cm="1">
        <f t="array" ref="I2771">_xlfn.XLOOKUP(1,('Clean Data'!$A$1:$A$1893='Core data'!A2771)*('Clean Data'!$D$1:$D$1893='Core data'!D2771),'Clean Data'!$E$1:$E$1893,,0)</f>
        <v>1</v>
      </c>
    </row>
    <row r="2772" spans="1:9" hidden="1">
      <c r="A2772">
        <v>7</v>
      </c>
      <c r="B2772" t="s">
        <v>171</v>
      </c>
      <c r="C2772" t="s">
        <v>445</v>
      </c>
      <c r="D2772" t="s">
        <v>155</v>
      </c>
      <c r="E2772" s="117" t="s">
        <v>164</v>
      </c>
      <c r="F2772" s="70" t="s">
        <v>445</v>
      </c>
      <c r="G2772" t="s">
        <v>206</v>
      </c>
      <c r="H2772" t="s">
        <v>430</v>
      </c>
      <c r="I2772" cm="1">
        <f t="array" ref="I2772">_xlfn.XLOOKUP(1,('Clean Data'!$A$1:$A$1893='Core data'!A2772)*('Clean Data'!$D$1:$D$1893='Core data'!D2772),'Clean Data'!$E$1:$E$1893,,0)</f>
        <v>1</v>
      </c>
    </row>
    <row r="2773" spans="1:9" hidden="1">
      <c r="A2773">
        <v>7</v>
      </c>
      <c r="B2773" t="s">
        <v>171</v>
      </c>
      <c r="C2773" t="s">
        <v>445</v>
      </c>
      <c r="D2773" t="s">
        <v>155</v>
      </c>
      <c r="E2773" s="74" t="s">
        <v>162</v>
      </c>
      <c r="F2773" t="s">
        <v>445</v>
      </c>
      <c r="G2773" t="s">
        <v>12</v>
      </c>
      <c r="H2773" t="s">
        <v>428</v>
      </c>
      <c r="I2773" cm="1">
        <f t="array" ref="I2773">_xlfn.XLOOKUP(1,('Clean Data'!$A$1:$A$1893='Core data'!A2773)*('Clean Data'!$D$1:$D$1893='Core data'!D2773),'Clean Data'!$E$1:$E$1893,,0)</f>
        <v>1</v>
      </c>
    </row>
    <row r="2774" spans="1:9" hidden="1">
      <c r="A2774">
        <v>8</v>
      </c>
      <c r="B2774" t="s">
        <v>172</v>
      </c>
      <c r="C2774" t="s">
        <v>445</v>
      </c>
      <c r="D2774" t="s">
        <v>155</v>
      </c>
      <c r="E2774" s="156" t="s">
        <v>163</v>
      </c>
      <c r="F2774" s="71" t="s">
        <v>445</v>
      </c>
      <c r="G2774" t="s">
        <v>205</v>
      </c>
      <c r="H2774" t="s">
        <v>429</v>
      </c>
      <c r="I2774" cm="1">
        <f t="array" ref="I2774">_xlfn.XLOOKUP(1,('Clean Data'!$A$1:$A$1893='Core data'!A2774)*('Clean Data'!$D$1:$D$1893='Core data'!D2774),'Clean Data'!$E$1:$E$1893,,0)</f>
        <v>1</v>
      </c>
    </row>
    <row r="2775" spans="1:9" hidden="1">
      <c r="A2775">
        <v>8</v>
      </c>
      <c r="B2775" t="s">
        <v>172</v>
      </c>
      <c r="C2775" t="s">
        <v>445</v>
      </c>
      <c r="D2775" t="s">
        <v>155</v>
      </c>
      <c r="E2775" s="117" t="s">
        <v>164</v>
      </c>
      <c r="F2775" s="70" t="s">
        <v>445</v>
      </c>
      <c r="G2775" t="s">
        <v>206</v>
      </c>
      <c r="H2775" t="s">
        <v>430</v>
      </c>
      <c r="I2775" cm="1">
        <f t="array" ref="I2775">_xlfn.XLOOKUP(1,('Clean Data'!$A$1:$A$1893='Core data'!A2775)*('Clean Data'!$D$1:$D$1893='Core data'!D2775),'Clean Data'!$E$1:$E$1893,,0)</f>
        <v>1</v>
      </c>
    </row>
    <row r="2776" spans="1:9" hidden="1">
      <c r="A2776">
        <v>8</v>
      </c>
      <c r="B2776" t="s">
        <v>172</v>
      </c>
      <c r="C2776" t="s">
        <v>445</v>
      </c>
      <c r="D2776" t="s">
        <v>155</v>
      </c>
      <c r="E2776" s="74" t="s">
        <v>162</v>
      </c>
      <c r="F2776" t="s">
        <v>445</v>
      </c>
      <c r="G2776" t="s">
        <v>12</v>
      </c>
      <c r="H2776" t="s">
        <v>428</v>
      </c>
      <c r="I2776" cm="1">
        <f t="array" ref="I2776">_xlfn.XLOOKUP(1,('Clean Data'!$A$1:$A$1893='Core data'!A2776)*('Clean Data'!$D$1:$D$1893='Core data'!D2776),'Clean Data'!$E$1:$E$1893,,0)</f>
        <v>1</v>
      </c>
    </row>
    <row r="2777" spans="1:9" hidden="1">
      <c r="A2777">
        <v>9</v>
      </c>
      <c r="B2777" t="s">
        <v>173</v>
      </c>
      <c r="C2777" t="s">
        <v>445</v>
      </c>
      <c r="D2777" t="s">
        <v>155</v>
      </c>
      <c r="E2777" s="156" t="s">
        <v>163</v>
      </c>
      <c r="F2777" s="71" t="s">
        <v>445</v>
      </c>
      <c r="G2777" t="s">
        <v>205</v>
      </c>
      <c r="H2777" t="s">
        <v>429</v>
      </c>
      <c r="I2777" cm="1">
        <f t="array" ref="I2777">_xlfn.XLOOKUP(1,('Clean Data'!$A$1:$A$1893='Core data'!A2777)*('Clean Data'!$D$1:$D$1893='Core data'!D2777),'Clean Data'!$E$1:$E$1893,,0)</f>
        <v>1</v>
      </c>
    </row>
    <row r="2778" spans="1:9" hidden="1">
      <c r="A2778">
        <v>9</v>
      </c>
      <c r="B2778" t="s">
        <v>173</v>
      </c>
      <c r="C2778" t="s">
        <v>445</v>
      </c>
      <c r="D2778" t="s">
        <v>155</v>
      </c>
      <c r="E2778" s="117" t="s">
        <v>164</v>
      </c>
      <c r="F2778" s="70" t="s">
        <v>445</v>
      </c>
      <c r="G2778" t="s">
        <v>206</v>
      </c>
      <c r="H2778" t="s">
        <v>430</v>
      </c>
      <c r="I2778" cm="1">
        <f t="array" ref="I2778">_xlfn.XLOOKUP(1,('Clean Data'!$A$1:$A$1893='Core data'!A2778)*('Clean Data'!$D$1:$D$1893='Core data'!D2778),'Clean Data'!$E$1:$E$1893,,0)</f>
        <v>1</v>
      </c>
    </row>
    <row r="2779" spans="1:9" hidden="1">
      <c r="A2779">
        <v>9</v>
      </c>
      <c r="B2779" t="s">
        <v>173</v>
      </c>
      <c r="C2779" t="s">
        <v>445</v>
      </c>
      <c r="D2779" t="s">
        <v>155</v>
      </c>
      <c r="E2779" s="74" t="s">
        <v>162</v>
      </c>
      <c r="F2779" t="s">
        <v>445</v>
      </c>
      <c r="G2779" t="s">
        <v>12</v>
      </c>
      <c r="H2779" t="s">
        <v>428</v>
      </c>
      <c r="I2779" cm="1">
        <f t="array" ref="I2779">_xlfn.XLOOKUP(1,('Clean Data'!$A$1:$A$1893='Core data'!A2779)*('Clean Data'!$D$1:$D$1893='Core data'!D2779),'Clean Data'!$E$1:$E$1893,,0)</f>
        <v>1</v>
      </c>
    </row>
    <row r="2780" spans="1:9" hidden="1">
      <c r="A2780">
        <v>10</v>
      </c>
      <c r="B2780" t="s">
        <v>174</v>
      </c>
      <c r="C2780" t="s">
        <v>445</v>
      </c>
      <c r="D2780" t="s">
        <v>155</v>
      </c>
      <c r="E2780" s="156" t="s">
        <v>163</v>
      </c>
      <c r="F2780" s="71" t="s">
        <v>445</v>
      </c>
      <c r="G2780" t="s">
        <v>205</v>
      </c>
      <c r="H2780" t="s">
        <v>429</v>
      </c>
      <c r="I2780" cm="1">
        <f t="array" ref="I2780">_xlfn.XLOOKUP(1,('Clean Data'!$A$1:$A$1893='Core data'!A2780)*('Clean Data'!$D$1:$D$1893='Core data'!D2780),'Clean Data'!$E$1:$E$1893,,0)</f>
        <v>1</v>
      </c>
    </row>
    <row r="2781" spans="1:9" hidden="1">
      <c r="A2781">
        <v>10</v>
      </c>
      <c r="B2781" t="s">
        <v>174</v>
      </c>
      <c r="C2781" t="s">
        <v>445</v>
      </c>
      <c r="D2781" t="s">
        <v>155</v>
      </c>
      <c r="E2781" s="117" t="s">
        <v>164</v>
      </c>
      <c r="F2781" s="70" t="s">
        <v>445</v>
      </c>
      <c r="G2781" t="s">
        <v>206</v>
      </c>
      <c r="H2781" t="s">
        <v>430</v>
      </c>
      <c r="I2781" cm="1">
        <f t="array" ref="I2781">_xlfn.XLOOKUP(1,('Clean Data'!$A$1:$A$1893='Core data'!A2781)*('Clean Data'!$D$1:$D$1893='Core data'!D2781),'Clean Data'!$E$1:$E$1893,,0)</f>
        <v>1</v>
      </c>
    </row>
    <row r="2782" spans="1:9" hidden="1">
      <c r="A2782">
        <v>10</v>
      </c>
      <c r="B2782" t="s">
        <v>174</v>
      </c>
      <c r="C2782" t="s">
        <v>445</v>
      </c>
      <c r="D2782" t="s">
        <v>155</v>
      </c>
      <c r="E2782" s="74" t="s">
        <v>162</v>
      </c>
      <c r="F2782" t="s">
        <v>445</v>
      </c>
      <c r="G2782" t="s">
        <v>12</v>
      </c>
      <c r="H2782" t="s">
        <v>428</v>
      </c>
      <c r="I2782" cm="1">
        <f t="array" ref="I2782">_xlfn.XLOOKUP(1,('Clean Data'!$A$1:$A$1893='Core data'!A2782)*('Clean Data'!$D$1:$D$1893='Core data'!D2782),'Clean Data'!$E$1:$E$1893,,0)</f>
        <v>1</v>
      </c>
    </row>
    <row r="2783" spans="1:9" hidden="1">
      <c r="A2783">
        <v>11</v>
      </c>
      <c r="B2783" t="s">
        <v>175</v>
      </c>
      <c r="C2783" t="s">
        <v>445</v>
      </c>
      <c r="D2783" t="s">
        <v>155</v>
      </c>
      <c r="E2783" s="156" t="s">
        <v>163</v>
      </c>
      <c r="F2783" s="71" t="s">
        <v>445</v>
      </c>
      <c r="G2783" t="s">
        <v>205</v>
      </c>
      <c r="H2783" t="s">
        <v>429</v>
      </c>
      <c r="I2783" cm="1">
        <f t="array" ref="I2783">_xlfn.XLOOKUP(1,('Clean Data'!$A$1:$A$1893='Core data'!A2783)*('Clean Data'!$D$1:$D$1893='Core data'!D2783),'Clean Data'!$E$1:$E$1893,,0)</f>
        <v>1</v>
      </c>
    </row>
    <row r="2784" spans="1:9" hidden="1">
      <c r="A2784">
        <v>11</v>
      </c>
      <c r="B2784" t="s">
        <v>175</v>
      </c>
      <c r="C2784" t="s">
        <v>445</v>
      </c>
      <c r="D2784" t="s">
        <v>155</v>
      </c>
      <c r="E2784" s="117" t="s">
        <v>164</v>
      </c>
      <c r="F2784" s="70" t="s">
        <v>445</v>
      </c>
      <c r="G2784" t="s">
        <v>206</v>
      </c>
      <c r="H2784" t="s">
        <v>430</v>
      </c>
      <c r="I2784" cm="1">
        <f t="array" ref="I2784">_xlfn.XLOOKUP(1,('Clean Data'!$A$1:$A$1893='Core data'!A2784)*('Clean Data'!$D$1:$D$1893='Core data'!D2784),'Clean Data'!$E$1:$E$1893,,0)</f>
        <v>1</v>
      </c>
    </row>
    <row r="2785" spans="1:9" hidden="1">
      <c r="A2785">
        <v>11</v>
      </c>
      <c r="B2785" t="s">
        <v>175</v>
      </c>
      <c r="C2785" t="s">
        <v>445</v>
      </c>
      <c r="D2785" t="s">
        <v>155</v>
      </c>
      <c r="E2785" s="74" t="s">
        <v>162</v>
      </c>
      <c r="F2785" t="s">
        <v>445</v>
      </c>
      <c r="G2785" t="s">
        <v>12</v>
      </c>
      <c r="H2785" t="s">
        <v>428</v>
      </c>
      <c r="I2785" cm="1">
        <f t="array" ref="I2785">_xlfn.XLOOKUP(1,('Clean Data'!$A$1:$A$1893='Core data'!A2785)*('Clean Data'!$D$1:$D$1893='Core data'!D2785),'Clean Data'!$E$1:$E$1893,,0)</f>
        <v>1</v>
      </c>
    </row>
    <row r="2786" spans="1:9" hidden="1">
      <c r="A2786">
        <v>12</v>
      </c>
      <c r="B2786" t="s">
        <v>176</v>
      </c>
      <c r="C2786" t="s">
        <v>445</v>
      </c>
      <c r="D2786" t="s">
        <v>155</v>
      </c>
      <c r="E2786" s="156" t="s">
        <v>163</v>
      </c>
      <c r="F2786" s="71" t="s">
        <v>445</v>
      </c>
      <c r="G2786" t="s">
        <v>205</v>
      </c>
      <c r="H2786" t="s">
        <v>429</v>
      </c>
      <c r="I2786" cm="1">
        <f t="array" ref="I2786">_xlfn.XLOOKUP(1,('Clean Data'!$A$1:$A$1893='Core data'!A2786)*('Clean Data'!$D$1:$D$1893='Core data'!D2786),'Clean Data'!$E$1:$E$1893,,0)</f>
        <v>1</v>
      </c>
    </row>
    <row r="2787" spans="1:9" hidden="1">
      <c r="A2787">
        <v>12</v>
      </c>
      <c r="B2787" t="s">
        <v>176</v>
      </c>
      <c r="C2787" t="s">
        <v>445</v>
      </c>
      <c r="D2787" t="s">
        <v>155</v>
      </c>
      <c r="E2787" s="117" t="s">
        <v>164</v>
      </c>
      <c r="F2787" s="70" t="s">
        <v>445</v>
      </c>
      <c r="G2787" t="s">
        <v>206</v>
      </c>
      <c r="H2787" t="s">
        <v>430</v>
      </c>
      <c r="I2787" cm="1">
        <f t="array" ref="I2787">_xlfn.XLOOKUP(1,('Clean Data'!$A$1:$A$1893='Core data'!A2787)*('Clean Data'!$D$1:$D$1893='Core data'!D2787),'Clean Data'!$E$1:$E$1893,,0)</f>
        <v>1</v>
      </c>
    </row>
    <row r="2788" spans="1:9" hidden="1">
      <c r="A2788">
        <v>12</v>
      </c>
      <c r="B2788" t="s">
        <v>176</v>
      </c>
      <c r="C2788" t="s">
        <v>445</v>
      </c>
      <c r="D2788" t="s">
        <v>155</v>
      </c>
      <c r="E2788" s="74" t="s">
        <v>162</v>
      </c>
      <c r="F2788" t="s">
        <v>445</v>
      </c>
      <c r="G2788" t="s">
        <v>12</v>
      </c>
      <c r="H2788" t="s">
        <v>428</v>
      </c>
      <c r="I2788" cm="1">
        <f t="array" ref="I2788">_xlfn.XLOOKUP(1,('Clean Data'!$A$1:$A$1893='Core data'!A2788)*('Clean Data'!$D$1:$D$1893='Core data'!D2788),'Clean Data'!$E$1:$E$1893,,0)</f>
        <v>1</v>
      </c>
    </row>
    <row r="2789" spans="1:9" hidden="1">
      <c r="A2789">
        <v>13</v>
      </c>
      <c r="B2789" t="s">
        <v>177</v>
      </c>
      <c r="C2789" t="s">
        <v>445</v>
      </c>
      <c r="D2789" t="s">
        <v>155</v>
      </c>
      <c r="E2789" s="156" t="s">
        <v>163</v>
      </c>
      <c r="F2789" s="71" t="s">
        <v>445</v>
      </c>
      <c r="G2789" t="s">
        <v>205</v>
      </c>
      <c r="H2789" t="s">
        <v>429</v>
      </c>
      <c r="I2789" cm="1">
        <f t="array" ref="I2789">_xlfn.XLOOKUP(1,('Clean Data'!$A$1:$A$1893='Core data'!A2789)*('Clean Data'!$D$1:$D$1893='Core data'!D2789),'Clean Data'!$E$1:$E$1893,,0)</f>
        <v>1</v>
      </c>
    </row>
    <row r="2790" spans="1:9" hidden="1">
      <c r="A2790">
        <v>13</v>
      </c>
      <c r="B2790" t="s">
        <v>177</v>
      </c>
      <c r="C2790" t="s">
        <v>445</v>
      </c>
      <c r="D2790" t="s">
        <v>155</v>
      </c>
      <c r="E2790" s="117" t="s">
        <v>164</v>
      </c>
      <c r="F2790" s="70" t="s">
        <v>445</v>
      </c>
      <c r="G2790" t="s">
        <v>206</v>
      </c>
      <c r="H2790" t="s">
        <v>430</v>
      </c>
      <c r="I2790" cm="1">
        <f t="array" ref="I2790">_xlfn.XLOOKUP(1,('Clean Data'!$A$1:$A$1893='Core data'!A2790)*('Clean Data'!$D$1:$D$1893='Core data'!D2790),'Clean Data'!$E$1:$E$1893,,0)</f>
        <v>1</v>
      </c>
    </row>
    <row r="2791" spans="1:9" hidden="1">
      <c r="A2791">
        <v>13</v>
      </c>
      <c r="B2791" t="s">
        <v>177</v>
      </c>
      <c r="C2791" t="s">
        <v>445</v>
      </c>
      <c r="D2791" t="s">
        <v>155</v>
      </c>
      <c r="E2791" s="74" t="s">
        <v>162</v>
      </c>
      <c r="F2791" t="s">
        <v>445</v>
      </c>
      <c r="G2791" t="s">
        <v>12</v>
      </c>
      <c r="H2791" t="s">
        <v>428</v>
      </c>
      <c r="I2791" cm="1">
        <f t="array" ref="I2791">_xlfn.XLOOKUP(1,('Clean Data'!$A$1:$A$1893='Core data'!A2791)*('Clean Data'!$D$1:$D$1893='Core data'!D2791),'Clean Data'!$E$1:$E$1893,,0)</f>
        <v>1</v>
      </c>
    </row>
    <row r="2792" spans="1:9" hidden="1">
      <c r="A2792">
        <v>14</v>
      </c>
      <c r="B2792" t="s">
        <v>178</v>
      </c>
      <c r="C2792" t="s">
        <v>445</v>
      </c>
      <c r="D2792" t="s">
        <v>155</v>
      </c>
      <c r="E2792" s="156" t="s">
        <v>163</v>
      </c>
      <c r="F2792" s="71" t="s">
        <v>445</v>
      </c>
      <c r="G2792" t="s">
        <v>205</v>
      </c>
      <c r="H2792" t="s">
        <v>429</v>
      </c>
      <c r="I2792" cm="1">
        <f t="array" ref="I2792">_xlfn.XLOOKUP(1,('Clean Data'!$A$1:$A$1893='Core data'!A2792)*('Clean Data'!$D$1:$D$1893='Core data'!D2792),'Clean Data'!$E$1:$E$1893,,0)</f>
        <v>1</v>
      </c>
    </row>
    <row r="2793" spans="1:9" hidden="1">
      <c r="A2793">
        <v>14</v>
      </c>
      <c r="B2793" t="s">
        <v>178</v>
      </c>
      <c r="C2793" t="s">
        <v>445</v>
      </c>
      <c r="D2793" t="s">
        <v>155</v>
      </c>
      <c r="E2793" s="117" t="s">
        <v>164</v>
      </c>
      <c r="F2793" s="70" t="s">
        <v>445</v>
      </c>
      <c r="G2793" t="s">
        <v>206</v>
      </c>
      <c r="H2793" t="s">
        <v>430</v>
      </c>
      <c r="I2793" cm="1">
        <f t="array" ref="I2793">_xlfn.XLOOKUP(1,('Clean Data'!$A$1:$A$1893='Core data'!A2793)*('Clean Data'!$D$1:$D$1893='Core data'!D2793),'Clean Data'!$E$1:$E$1893,,0)</f>
        <v>1</v>
      </c>
    </row>
    <row r="2794" spans="1:9" hidden="1">
      <c r="A2794">
        <v>14</v>
      </c>
      <c r="B2794" t="s">
        <v>178</v>
      </c>
      <c r="C2794" t="s">
        <v>445</v>
      </c>
      <c r="D2794" t="s">
        <v>155</v>
      </c>
      <c r="E2794" s="74" t="s">
        <v>162</v>
      </c>
      <c r="F2794" t="s">
        <v>445</v>
      </c>
      <c r="G2794" t="s">
        <v>12</v>
      </c>
      <c r="H2794" t="s">
        <v>428</v>
      </c>
      <c r="I2794" cm="1">
        <f t="array" ref="I2794">_xlfn.XLOOKUP(1,('Clean Data'!$A$1:$A$1893='Core data'!A2794)*('Clean Data'!$D$1:$D$1893='Core data'!D2794),'Clean Data'!$E$1:$E$1893,,0)</f>
        <v>1</v>
      </c>
    </row>
    <row r="2795" spans="1:9" hidden="1">
      <c r="A2795">
        <v>15</v>
      </c>
      <c r="B2795" t="s">
        <v>179</v>
      </c>
      <c r="C2795" t="s">
        <v>445</v>
      </c>
      <c r="D2795" t="s">
        <v>155</v>
      </c>
      <c r="E2795" s="156" t="s">
        <v>163</v>
      </c>
      <c r="F2795" s="71" t="s">
        <v>445</v>
      </c>
      <c r="G2795" t="s">
        <v>205</v>
      </c>
      <c r="H2795" t="s">
        <v>429</v>
      </c>
      <c r="I2795" cm="1">
        <f t="array" ref="I2795">_xlfn.XLOOKUP(1,('Clean Data'!$A$1:$A$1893='Core data'!A2795)*('Clean Data'!$D$1:$D$1893='Core data'!D2795),'Clean Data'!$E$1:$E$1893,,0)</f>
        <v>1</v>
      </c>
    </row>
    <row r="2796" spans="1:9" hidden="1">
      <c r="A2796">
        <v>15</v>
      </c>
      <c r="B2796" t="s">
        <v>179</v>
      </c>
      <c r="C2796" t="s">
        <v>445</v>
      </c>
      <c r="D2796" t="s">
        <v>155</v>
      </c>
      <c r="E2796" s="117" t="s">
        <v>164</v>
      </c>
      <c r="F2796" s="70" t="s">
        <v>445</v>
      </c>
      <c r="G2796" t="s">
        <v>206</v>
      </c>
      <c r="H2796" t="s">
        <v>430</v>
      </c>
      <c r="I2796" cm="1">
        <f t="array" ref="I2796">_xlfn.XLOOKUP(1,('Clean Data'!$A$1:$A$1893='Core data'!A2796)*('Clean Data'!$D$1:$D$1893='Core data'!D2796),'Clean Data'!$E$1:$E$1893,,0)</f>
        <v>1</v>
      </c>
    </row>
    <row r="2797" spans="1:9" hidden="1">
      <c r="A2797">
        <v>15</v>
      </c>
      <c r="B2797" t="s">
        <v>179</v>
      </c>
      <c r="C2797" t="s">
        <v>445</v>
      </c>
      <c r="D2797" t="s">
        <v>155</v>
      </c>
      <c r="E2797" s="74" t="s">
        <v>162</v>
      </c>
      <c r="F2797" t="s">
        <v>445</v>
      </c>
      <c r="G2797" t="s">
        <v>12</v>
      </c>
      <c r="H2797" t="s">
        <v>428</v>
      </c>
      <c r="I2797" cm="1">
        <f t="array" ref="I2797">_xlfn.XLOOKUP(1,('Clean Data'!$A$1:$A$1893='Core data'!A2797)*('Clean Data'!$D$1:$D$1893='Core data'!D2797),'Clean Data'!$E$1:$E$1893,,0)</f>
        <v>1</v>
      </c>
    </row>
    <row r="2798" spans="1:9" hidden="1">
      <c r="A2798">
        <v>16</v>
      </c>
      <c r="B2798" t="s">
        <v>180</v>
      </c>
      <c r="C2798" t="s">
        <v>445</v>
      </c>
      <c r="D2798" t="s">
        <v>155</v>
      </c>
      <c r="E2798" s="156" t="s">
        <v>163</v>
      </c>
      <c r="F2798" s="71" t="s">
        <v>445</v>
      </c>
      <c r="G2798" t="s">
        <v>205</v>
      </c>
      <c r="H2798" t="s">
        <v>429</v>
      </c>
      <c r="I2798" cm="1">
        <f t="array" ref="I2798">_xlfn.XLOOKUP(1,('Clean Data'!$A$1:$A$1893='Core data'!A2798)*('Clean Data'!$D$1:$D$1893='Core data'!D2798),'Clean Data'!$E$1:$E$1893,,0)</f>
        <v>1</v>
      </c>
    </row>
    <row r="2799" spans="1:9" hidden="1">
      <c r="A2799">
        <v>16</v>
      </c>
      <c r="B2799" t="s">
        <v>180</v>
      </c>
      <c r="C2799" t="s">
        <v>445</v>
      </c>
      <c r="D2799" t="s">
        <v>155</v>
      </c>
      <c r="E2799" s="117" t="s">
        <v>164</v>
      </c>
      <c r="F2799" s="70" t="s">
        <v>445</v>
      </c>
      <c r="G2799" t="s">
        <v>206</v>
      </c>
      <c r="H2799" t="s">
        <v>430</v>
      </c>
      <c r="I2799" cm="1">
        <f t="array" ref="I2799">_xlfn.XLOOKUP(1,('Clean Data'!$A$1:$A$1893='Core data'!A2799)*('Clean Data'!$D$1:$D$1893='Core data'!D2799),'Clean Data'!$E$1:$E$1893,,0)</f>
        <v>1</v>
      </c>
    </row>
    <row r="2800" spans="1:9" hidden="1">
      <c r="A2800">
        <v>16</v>
      </c>
      <c r="B2800" t="s">
        <v>180</v>
      </c>
      <c r="C2800" t="s">
        <v>445</v>
      </c>
      <c r="D2800" t="s">
        <v>155</v>
      </c>
      <c r="E2800" s="74" t="s">
        <v>162</v>
      </c>
      <c r="F2800" t="s">
        <v>445</v>
      </c>
      <c r="G2800" t="s">
        <v>12</v>
      </c>
      <c r="H2800" t="s">
        <v>428</v>
      </c>
      <c r="I2800" cm="1">
        <f t="array" ref="I2800">_xlfn.XLOOKUP(1,('Clean Data'!$A$1:$A$1893='Core data'!A2800)*('Clean Data'!$D$1:$D$1893='Core data'!D2800),'Clean Data'!$E$1:$E$1893,,0)</f>
        <v>1</v>
      </c>
    </row>
    <row r="2801" spans="1:9" hidden="1">
      <c r="A2801">
        <v>1</v>
      </c>
      <c r="B2801" t="s">
        <v>166</v>
      </c>
      <c r="C2801" t="s">
        <v>445</v>
      </c>
      <c r="D2801" t="s">
        <v>156</v>
      </c>
      <c r="E2801" s="69" t="s">
        <v>163</v>
      </c>
      <c r="F2801" s="71" t="s">
        <v>445</v>
      </c>
      <c r="G2801" t="s">
        <v>205</v>
      </c>
      <c r="H2801" t="s">
        <v>432</v>
      </c>
      <c r="I2801" cm="1">
        <f t="array" ref="I2801">_xlfn.XLOOKUP(1,('Clean Data'!$A$1:$A$1893='Core data'!A2801)*('Clean Data'!$D$1:$D$1893='Core data'!D2801),'Clean Data'!$E$1:$E$1893,,0)</f>
        <v>1</v>
      </c>
    </row>
    <row r="2802" spans="1:9" hidden="1">
      <c r="A2802">
        <v>1</v>
      </c>
      <c r="B2802" t="s">
        <v>166</v>
      </c>
      <c r="C2802" t="s">
        <v>445</v>
      </c>
      <c r="D2802" t="s">
        <v>156</v>
      </c>
      <c r="E2802" s="68" t="s">
        <v>164</v>
      </c>
      <c r="F2802" s="70" t="s">
        <v>445</v>
      </c>
      <c r="G2802" t="s">
        <v>206</v>
      </c>
      <c r="H2802" t="s">
        <v>433</v>
      </c>
      <c r="I2802" cm="1">
        <f t="array" ref="I2802">_xlfn.XLOOKUP(1,('Clean Data'!$A$1:$A$1893='Core data'!A2802)*('Clean Data'!$D$1:$D$1893='Core data'!D2802),'Clean Data'!$E$1:$E$1893,,0)</f>
        <v>1</v>
      </c>
    </row>
    <row r="2803" spans="1:9" hidden="1">
      <c r="A2803">
        <v>1</v>
      </c>
      <c r="B2803" t="s">
        <v>166</v>
      </c>
      <c r="C2803" t="s">
        <v>445</v>
      </c>
      <c r="D2803" t="s">
        <v>156</v>
      </c>
      <c r="E2803" s="73" t="s">
        <v>162</v>
      </c>
      <c r="F2803" t="s">
        <v>445</v>
      </c>
      <c r="G2803" t="s">
        <v>12</v>
      </c>
      <c r="H2803" t="s">
        <v>431</v>
      </c>
      <c r="I2803" cm="1">
        <f t="array" ref="I2803">_xlfn.XLOOKUP(1,('Clean Data'!$A$1:$A$1893='Core data'!A2803)*('Clean Data'!$D$1:$D$1893='Core data'!D2803),'Clean Data'!$E$1:$E$1893,,0)</f>
        <v>1</v>
      </c>
    </row>
    <row r="2804" spans="1:9" hidden="1">
      <c r="A2804">
        <v>2</v>
      </c>
      <c r="B2804" t="s">
        <v>167</v>
      </c>
      <c r="C2804" t="s">
        <v>445</v>
      </c>
      <c r="D2804" t="s">
        <v>156</v>
      </c>
      <c r="E2804" s="69" t="s">
        <v>163</v>
      </c>
      <c r="F2804" s="71" t="s">
        <v>445</v>
      </c>
      <c r="G2804" t="s">
        <v>205</v>
      </c>
      <c r="H2804" t="s">
        <v>432</v>
      </c>
      <c r="I2804" cm="1">
        <f t="array" ref="I2804">_xlfn.XLOOKUP(1,('Clean Data'!$A$1:$A$1893='Core data'!A2804)*('Clean Data'!$D$1:$D$1893='Core data'!D2804),'Clean Data'!$E$1:$E$1893,,0)</f>
        <v>1</v>
      </c>
    </row>
    <row r="2805" spans="1:9" hidden="1">
      <c r="A2805">
        <v>2</v>
      </c>
      <c r="B2805" t="s">
        <v>167</v>
      </c>
      <c r="C2805" t="s">
        <v>445</v>
      </c>
      <c r="D2805" t="s">
        <v>156</v>
      </c>
      <c r="E2805" s="68" t="s">
        <v>164</v>
      </c>
      <c r="F2805" s="70" t="s">
        <v>445</v>
      </c>
      <c r="G2805" t="s">
        <v>206</v>
      </c>
      <c r="H2805" t="s">
        <v>433</v>
      </c>
      <c r="I2805" cm="1">
        <f t="array" ref="I2805">_xlfn.XLOOKUP(1,('Clean Data'!$A$1:$A$1893='Core data'!A2805)*('Clean Data'!$D$1:$D$1893='Core data'!D2805),'Clean Data'!$E$1:$E$1893,,0)</f>
        <v>1</v>
      </c>
    </row>
    <row r="2806" spans="1:9" hidden="1">
      <c r="A2806">
        <v>2</v>
      </c>
      <c r="B2806" t="s">
        <v>167</v>
      </c>
      <c r="C2806" t="s">
        <v>445</v>
      </c>
      <c r="D2806" t="s">
        <v>156</v>
      </c>
      <c r="E2806" s="73" t="s">
        <v>162</v>
      </c>
      <c r="F2806" t="s">
        <v>445</v>
      </c>
      <c r="G2806" t="s">
        <v>12</v>
      </c>
      <c r="H2806" t="s">
        <v>431</v>
      </c>
      <c r="I2806" cm="1">
        <f t="array" ref="I2806">_xlfn.XLOOKUP(1,('Clean Data'!$A$1:$A$1893='Core data'!A2806)*('Clean Data'!$D$1:$D$1893='Core data'!D2806),'Clean Data'!$E$1:$E$1893,,0)</f>
        <v>1</v>
      </c>
    </row>
    <row r="2807" spans="1:9" hidden="1">
      <c r="A2807">
        <v>4</v>
      </c>
      <c r="B2807" t="s">
        <v>444</v>
      </c>
      <c r="C2807" t="s">
        <v>445</v>
      </c>
      <c r="D2807" t="s">
        <v>156</v>
      </c>
      <c r="E2807" s="69" t="s">
        <v>163</v>
      </c>
      <c r="F2807" s="71" t="s">
        <v>445</v>
      </c>
      <c r="G2807" t="s">
        <v>205</v>
      </c>
      <c r="H2807" t="s">
        <v>432</v>
      </c>
      <c r="I2807" cm="1">
        <f t="array" ref="I2807">_xlfn.XLOOKUP(1,('Clean Data'!$A$1:$A$1893='Core data'!A2807)*('Clean Data'!$D$1:$D$1893='Core data'!D2807),'Clean Data'!$E$1:$E$1893,,0)</f>
        <v>1</v>
      </c>
    </row>
    <row r="2808" spans="1:9" hidden="1">
      <c r="A2808">
        <v>4</v>
      </c>
      <c r="B2808" t="s">
        <v>444</v>
      </c>
      <c r="C2808" t="s">
        <v>445</v>
      </c>
      <c r="D2808" t="s">
        <v>156</v>
      </c>
      <c r="E2808" s="68" t="s">
        <v>164</v>
      </c>
      <c r="F2808" s="70" t="s">
        <v>445</v>
      </c>
      <c r="G2808" t="s">
        <v>206</v>
      </c>
      <c r="H2808" t="s">
        <v>433</v>
      </c>
      <c r="I2808" cm="1">
        <f t="array" ref="I2808">_xlfn.XLOOKUP(1,('Clean Data'!$A$1:$A$1893='Core data'!A2808)*('Clean Data'!$D$1:$D$1893='Core data'!D2808),'Clean Data'!$E$1:$E$1893,,0)</f>
        <v>1</v>
      </c>
    </row>
    <row r="2809" spans="1:9" hidden="1">
      <c r="A2809">
        <v>4</v>
      </c>
      <c r="B2809" t="s">
        <v>444</v>
      </c>
      <c r="C2809" t="s">
        <v>445</v>
      </c>
      <c r="D2809" t="s">
        <v>156</v>
      </c>
      <c r="E2809" s="73" t="s">
        <v>162</v>
      </c>
      <c r="F2809" t="s">
        <v>445</v>
      </c>
      <c r="G2809" t="s">
        <v>12</v>
      </c>
      <c r="H2809" t="s">
        <v>431</v>
      </c>
      <c r="I2809" cm="1">
        <f t="array" ref="I2809">_xlfn.XLOOKUP(1,('Clean Data'!$A$1:$A$1893='Core data'!A2809)*('Clean Data'!$D$1:$D$1893='Core data'!D2809),'Clean Data'!$E$1:$E$1893,,0)</f>
        <v>1</v>
      </c>
    </row>
    <row r="2810" spans="1:9" hidden="1">
      <c r="A2810">
        <v>5</v>
      </c>
      <c r="B2810" t="s">
        <v>169</v>
      </c>
      <c r="C2810" t="s">
        <v>445</v>
      </c>
      <c r="D2810" t="s">
        <v>156</v>
      </c>
      <c r="E2810" s="69" t="s">
        <v>163</v>
      </c>
      <c r="F2810" s="71" t="s">
        <v>445</v>
      </c>
      <c r="G2810" t="s">
        <v>205</v>
      </c>
      <c r="H2810" t="s">
        <v>432</v>
      </c>
      <c r="I2810" cm="1">
        <f t="array" ref="I2810">_xlfn.XLOOKUP(1,('Clean Data'!$A$1:$A$1893='Core data'!A2810)*('Clean Data'!$D$1:$D$1893='Core data'!D2810),'Clean Data'!$E$1:$E$1893,,0)</f>
        <v>1</v>
      </c>
    </row>
    <row r="2811" spans="1:9" hidden="1">
      <c r="A2811">
        <v>5</v>
      </c>
      <c r="B2811" t="s">
        <v>169</v>
      </c>
      <c r="C2811" t="s">
        <v>445</v>
      </c>
      <c r="D2811" t="s">
        <v>156</v>
      </c>
      <c r="E2811" s="68" t="s">
        <v>164</v>
      </c>
      <c r="F2811" s="70" t="s">
        <v>445</v>
      </c>
      <c r="G2811" t="s">
        <v>206</v>
      </c>
      <c r="H2811" t="s">
        <v>433</v>
      </c>
      <c r="I2811" cm="1">
        <f t="array" ref="I2811">_xlfn.XLOOKUP(1,('Clean Data'!$A$1:$A$1893='Core data'!A2811)*('Clean Data'!$D$1:$D$1893='Core data'!D2811),'Clean Data'!$E$1:$E$1893,,0)</f>
        <v>1</v>
      </c>
    </row>
    <row r="2812" spans="1:9" hidden="1">
      <c r="A2812">
        <v>5</v>
      </c>
      <c r="B2812" t="s">
        <v>169</v>
      </c>
      <c r="C2812" t="s">
        <v>445</v>
      </c>
      <c r="D2812" t="s">
        <v>156</v>
      </c>
      <c r="E2812" s="73" t="s">
        <v>162</v>
      </c>
      <c r="F2812" t="s">
        <v>445</v>
      </c>
      <c r="G2812" t="s">
        <v>12</v>
      </c>
      <c r="H2812" t="s">
        <v>431</v>
      </c>
      <c r="I2812" cm="1">
        <f t="array" ref="I2812">_xlfn.XLOOKUP(1,('Clean Data'!$A$1:$A$1893='Core data'!A2812)*('Clean Data'!$D$1:$D$1893='Core data'!D2812),'Clean Data'!$E$1:$E$1893,,0)</f>
        <v>1</v>
      </c>
    </row>
    <row r="2813" spans="1:9" hidden="1">
      <c r="A2813">
        <v>6</v>
      </c>
      <c r="B2813" t="s">
        <v>170</v>
      </c>
      <c r="C2813" t="s">
        <v>445</v>
      </c>
      <c r="D2813" t="s">
        <v>156</v>
      </c>
      <c r="E2813" s="69" t="s">
        <v>163</v>
      </c>
      <c r="F2813" s="71" t="s">
        <v>445</v>
      </c>
      <c r="G2813" t="s">
        <v>205</v>
      </c>
      <c r="H2813" t="s">
        <v>432</v>
      </c>
      <c r="I2813" cm="1">
        <f t="array" ref="I2813">_xlfn.XLOOKUP(1,('Clean Data'!$A$1:$A$1893='Core data'!A2813)*('Clean Data'!$D$1:$D$1893='Core data'!D2813),'Clean Data'!$E$1:$E$1893,,0)</f>
        <v>1</v>
      </c>
    </row>
    <row r="2814" spans="1:9" hidden="1">
      <c r="A2814">
        <v>6</v>
      </c>
      <c r="B2814" t="s">
        <v>170</v>
      </c>
      <c r="C2814" t="s">
        <v>445</v>
      </c>
      <c r="D2814" t="s">
        <v>156</v>
      </c>
      <c r="E2814" s="68" t="s">
        <v>164</v>
      </c>
      <c r="F2814" s="70" t="s">
        <v>445</v>
      </c>
      <c r="G2814" t="s">
        <v>206</v>
      </c>
      <c r="H2814" t="s">
        <v>433</v>
      </c>
      <c r="I2814" cm="1">
        <f t="array" ref="I2814">_xlfn.XLOOKUP(1,('Clean Data'!$A$1:$A$1893='Core data'!A2814)*('Clean Data'!$D$1:$D$1893='Core data'!D2814),'Clean Data'!$E$1:$E$1893,,0)</f>
        <v>1</v>
      </c>
    </row>
    <row r="2815" spans="1:9" hidden="1">
      <c r="A2815">
        <v>6</v>
      </c>
      <c r="B2815" t="s">
        <v>170</v>
      </c>
      <c r="C2815" t="s">
        <v>445</v>
      </c>
      <c r="D2815" t="s">
        <v>156</v>
      </c>
      <c r="E2815" s="73" t="s">
        <v>162</v>
      </c>
      <c r="F2815" t="s">
        <v>445</v>
      </c>
      <c r="G2815" t="s">
        <v>12</v>
      </c>
      <c r="H2815" t="s">
        <v>431</v>
      </c>
      <c r="I2815" cm="1">
        <f t="array" ref="I2815">_xlfn.XLOOKUP(1,('Clean Data'!$A$1:$A$1893='Core data'!A2815)*('Clean Data'!$D$1:$D$1893='Core data'!D2815),'Clean Data'!$E$1:$E$1893,,0)</f>
        <v>1</v>
      </c>
    </row>
    <row r="2816" spans="1:9" hidden="1">
      <c r="A2816">
        <v>7</v>
      </c>
      <c r="B2816" t="s">
        <v>171</v>
      </c>
      <c r="C2816" t="s">
        <v>445</v>
      </c>
      <c r="D2816" t="s">
        <v>156</v>
      </c>
      <c r="E2816" s="69" t="s">
        <v>163</v>
      </c>
      <c r="F2816" s="71" t="s">
        <v>445</v>
      </c>
      <c r="G2816" t="s">
        <v>205</v>
      </c>
      <c r="H2816" t="s">
        <v>432</v>
      </c>
      <c r="I2816" cm="1">
        <f t="array" ref="I2816">_xlfn.XLOOKUP(1,('Clean Data'!$A$1:$A$1893='Core data'!A2816)*('Clean Data'!$D$1:$D$1893='Core data'!D2816),'Clean Data'!$E$1:$E$1893,,0)</f>
        <v>1</v>
      </c>
    </row>
    <row r="2817" spans="1:9" hidden="1">
      <c r="A2817">
        <v>7</v>
      </c>
      <c r="B2817" t="s">
        <v>171</v>
      </c>
      <c r="C2817" t="s">
        <v>445</v>
      </c>
      <c r="D2817" t="s">
        <v>156</v>
      </c>
      <c r="E2817" s="68" t="s">
        <v>164</v>
      </c>
      <c r="F2817" s="70" t="s">
        <v>445</v>
      </c>
      <c r="G2817" t="s">
        <v>206</v>
      </c>
      <c r="H2817" t="s">
        <v>433</v>
      </c>
      <c r="I2817" cm="1">
        <f t="array" ref="I2817">_xlfn.XLOOKUP(1,('Clean Data'!$A$1:$A$1893='Core data'!A2817)*('Clean Data'!$D$1:$D$1893='Core data'!D2817),'Clean Data'!$E$1:$E$1893,,0)</f>
        <v>1</v>
      </c>
    </row>
    <row r="2818" spans="1:9" hidden="1">
      <c r="A2818">
        <v>7</v>
      </c>
      <c r="B2818" t="s">
        <v>171</v>
      </c>
      <c r="C2818" t="s">
        <v>445</v>
      </c>
      <c r="D2818" t="s">
        <v>156</v>
      </c>
      <c r="E2818" s="73" t="s">
        <v>162</v>
      </c>
      <c r="F2818" t="s">
        <v>445</v>
      </c>
      <c r="G2818" t="s">
        <v>12</v>
      </c>
      <c r="H2818" t="s">
        <v>431</v>
      </c>
      <c r="I2818" cm="1">
        <f t="array" ref="I2818">_xlfn.XLOOKUP(1,('Clean Data'!$A$1:$A$1893='Core data'!A2818)*('Clean Data'!$D$1:$D$1893='Core data'!D2818),'Clean Data'!$E$1:$E$1893,,0)</f>
        <v>1</v>
      </c>
    </row>
    <row r="2819" spans="1:9" hidden="1">
      <c r="A2819">
        <v>8</v>
      </c>
      <c r="B2819" t="s">
        <v>172</v>
      </c>
      <c r="C2819" t="s">
        <v>445</v>
      </c>
      <c r="D2819" t="s">
        <v>156</v>
      </c>
      <c r="E2819" s="69" t="s">
        <v>163</v>
      </c>
      <c r="F2819" s="71" t="s">
        <v>445</v>
      </c>
      <c r="G2819" t="s">
        <v>205</v>
      </c>
      <c r="H2819" t="s">
        <v>432</v>
      </c>
      <c r="I2819" cm="1">
        <f t="array" ref="I2819">_xlfn.XLOOKUP(1,('Clean Data'!$A$1:$A$1893='Core data'!A2819)*('Clean Data'!$D$1:$D$1893='Core data'!D2819),'Clean Data'!$E$1:$E$1893,,0)</f>
        <v>0</v>
      </c>
    </row>
    <row r="2820" spans="1:9" hidden="1">
      <c r="A2820">
        <v>8</v>
      </c>
      <c r="B2820" t="s">
        <v>172</v>
      </c>
      <c r="C2820" t="s">
        <v>445</v>
      </c>
      <c r="D2820" t="s">
        <v>156</v>
      </c>
      <c r="E2820" s="68" t="s">
        <v>164</v>
      </c>
      <c r="F2820" s="70" t="s">
        <v>445</v>
      </c>
      <c r="G2820" t="s">
        <v>206</v>
      </c>
      <c r="H2820" t="s">
        <v>433</v>
      </c>
      <c r="I2820" cm="1">
        <f t="array" ref="I2820">_xlfn.XLOOKUP(1,('Clean Data'!$A$1:$A$1893='Core data'!A2820)*('Clean Data'!$D$1:$D$1893='Core data'!D2820),'Clean Data'!$E$1:$E$1893,,0)</f>
        <v>0</v>
      </c>
    </row>
    <row r="2821" spans="1:9" hidden="1">
      <c r="A2821">
        <v>8</v>
      </c>
      <c r="B2821" t="s">
        <v>172</v>
      </c>
      <c r="C2821" t="s">
        <v>445</v>
      </c>
      <c r="D2821" t="s">
        <v>156</v>
      </c>
      <c r="E2821" s="73" t="s">
        <v>162</v>
      </c>
      <c r="F2821" t="s">
        <v>445</v>
      </c>
      <c r="G2821" t="s">
        <v>12</v>
      </c>
      <c r="H2821" t="s">
        <v>431</v>
      </c>
      <c r="I2821" cm="1">
        <f t="array" ref="I2821">_xlfn.XLOOKUP(1,('Clean Data'!$A$1:$A$1893='Core data'!A2821)*('Clean Data'!$D$1:$D$1893='Core data'!D2821),'Clean Data'!$E$1:$E$1893,,0)</f>
        <v>0</v>
      </c>
    </row>
    <row r="2822" spans="1:9" hidden="1">
      <c r="A2822">
        <v>9</v>
      </c>
      <c r="B2822" t="s">
        <v>173</v>
      </c>
      <c r="C2822" t="s">
        <v>445</v>
      </c>
      <c r="D2822" t="s">
        <v>156</v>
      </c>
      <c r="E2822" s="69" t="s">
        <v>163</v>
      </c>
      <c r="F2822" s="71" t="s">
        <v>445</v>
      </c>
      <c r="G2822" t="s">
        <v>205</v>
      </c>
      <c r="H2822" t="s">
        <v>432</v>
      </c>
      <c r="I2822" cm="1">
        <f t="array" ref="I2822">_xlfn.XLOOKUP(1,('Clean Data'!$A$1:$A$1893='Core data'!A2822)*('Clean Data'!$D$1:$D$1893='Core data'!D2822),'Clean Data'!$E$1:$E$1893,,0)</f>
        <v>1</v>
      </c>
    </row>
    <row r="2823" spans="1:9" hidden="1">
      <c r="A2823">
        <v>9</v>
      </c>
      <c r="B2823" t="s">
        <v>173</v>
      </c>
      <c r="C2823" t="s">
        <v>445</v>
      </c>
      <c r="D2823" t="s">
        <v>156</v>
      </c>
      <c r="E2823" s="68" t="s">
        <v>164</v>
      </c>
      <c r="F2823" s="70" t="s">
        <v>445</v>
      </c>
      <c r="G2823" t="s">
        <v>206</v>
      </c>
      <c r="H2823" t="s">
        <v>433</v>
      </c>
      <c r="I2823" cm="1">
        <f t="array" ref="I2823">_xlfn.XLOOKUP(1,('Clean Data'!$A$1:$A$1893='Core data'!A2823)*('Clean Data'!$D$1:$D$1893='Core data'!D2823),'Clean Data'!$E$1:$E$1893,,0)</f>
        <v>1</v>
      </c>
    </row>
    <row r="2824" spans="1:9" hidden="1">
      <c r="A2824">
        <v>9</v>
      </c>
      <c r="B2824" t="s">
        <v>173</v>
      </c>
      <c r="C2824" t="s">
        <v>445</v>
      </c>
      <c r="D2824" t="s">
        <v>156</v>
      </c>
      <c r="E2824" s="73" t="s">
        <v>162</v>
      </c>
      <c r="F2824" t="s">
        <v>445</v>
      </c>
      <c r="G2824" t="s">
        <v>12</v>
      </c>
      <c r="H2824" t="s">
        <v>431</v>
      </c>
      <c r="I2824" cm="1">
        <f t="array" ref="I2824">_xlfn.XLOOKUP(1,('Clean Data'!$A$1:$A$1893='Core data'!A2824)*('Clean Data'!$D$1:$D$1893='Core data'!D2824),'Clean Data'!$E$1:$E$1893,,0)</f>
        <v>1</v>
      </c>
    </row>
    <row r="2825" spans="1:9" hidden="1">
      <c r="A2825">
        <v>10</v>
      </c>
      <c r="B2825" t="s">
        <v>174</v>
      </c>
      <c r="C2825" t="s">
        <v>445</v>
      </c>
      <c r="D2825" t="s">
        <v>156</v>
      </c>
      <c r="E2825" s="69" t="s">
        <v>163</v>
      </c>
      <c r="F2825" s="71" t="s">
        <v>445</v>
      </c>
      <c r="G2825" t="s">
        <v>205</v>
      </c>
      <c r="H2825" t="s">
        <v>432</v>
      </c>
      <c r="I2825" cm="1">
        <f t="array" ref="I2825">_xlfn.XLOOKUP(1,('Clean Data'!$A$1:$A$1893='Core data'!A2825)*('Clean Data'!$D$1:$D$1893='Core data'!D2825),'Clean Data'!$E$1:$E$1893,,0)</f>
        <v>1</v>
      </c>
    </row>
    <row r="2826" spans="1:9" hidden="1">
      <c r="A2826">
        <v>10</v>
      </c>
      <c r="B2826" t="s">
        <v>174</v>
      </c>
      <c r="C2826" t="s">
        <v>445</v>
      </c>
      <c r="D2826" t="s">
        <v>156</v>
      </c>
      <c r="E2826" s="68" t="s">
        <v>164</v>
      </c>
      <c r="F2826" s="70" t="s">
        <v>445</v>
      </c>
      <c r="G2826" t="s">
        <v>206</v>
      </c>
      <c r="H2826" t="s">
        <v>433</v>
      </c>
      <c r="I2826" cm="1">
        <f t="array" ref="I2826">_xlfn.XLOOKUP(1,('Clean Data'!$A$1:$A$1893='Core data'!A2826)*('Clean Data'!$D$1:$D$1893='Core data'!D2826),'Clean Data'!$E$1:$E$1893,,0)</f>
        <v>1</v>
      </c>
    </row>
    <row r="2827" spans="1:9" hidden="1">
      <c r="A2827">
        <v>10</v>
      </c>
      <c r="B2827" t="s">
        <v>174</v>
      </c>
      <c r="C2827" t="s">
        <v>445</v>
      </c>
      <c r="D2827" t="s">
        <v>156</v>
      </c>
      <c r="E2827" s="73" t="s">
        <v>162</v>
      </c>
      <c r="F2827" t="s">
        <v>445</v>
      </c>
      <c r="G2827" t="s">
        <v>12</v>
      </c>
      <c r="H2827" t="s">
        <v>431</v>
      </c>
      <c r="I2827" cm="1">
        <f t="array" ref="I2827">_xlfn.XLOOKUP(1,('Clean Data'!$A$1:$A$1893='Core data'!A2827)*('Clean Data'!$D$1:$D$1893='Core data'!D2827),'Clean Data'!$E$1:$E$1893,,0)</f>
        <v>1</v>
      </c>
    </row>
    <row r="2828" spans="1:9" hidden="1">
      <c r="A2828">
        <v>11</v>
      </c>
      <c r="B2828" t="s">
        <v>175</v>
      </c>
      <c r="C2828" t="s">
        <v>445</v>
      </c>
      <c r="D2828" t="s">
        <v>156</v>
      </c>
      <c r="E2828" s="69" t="s">
        <v>163</v>
      </c>
      <c r="F2828" s="71" t="s">
        <v>445</v>
      </c>
      <c r="G2828" t="s">
        <v>205</v>
      </c>
      <c r="H2828" t="s">
        <v>432</v>
      </c>
      <c r="I2828" cm="1">
        <f t="array" ref="I2828">_xlfn.XLOOKUP(1,('Clean Data'!$A$1:$A$1893='Core data'!A2828)*('Clean Data'!$D$1:$D$1893='Core data'!D2828),'Clean Data'!$E$1:$E$1893,,0)</f>
        <v>1</v>
      </c>
    </row>
    <row r="2829" spans="1:9" hidden="1">
      <c r="A2829">
        <v>11</v>
      </c>
      <c r="B2829" t="s">
        <v>175</v>
      </c>
      <c r="C2829" t="s">
        <v>445</v>
      </c>
      <c r="D2829" t="s">
        <v>156</v>
      </c>
      <c r="E2829" s="68" t="s">
        <v>164</v>
      </c>
      <c r="F2829" s="70" t="s">
        <v>445</v>
      </c>
      <c r="G2829" t="s">
        <v>206</v>
      </c>
      <c r="H2829" t="s">
        <v>433</v>
      </c>
      <c r="I2829" cm="1">
        <f t="array" ref="I2829">_xlfn.XLOOKUP(1,('Clean Data'!$A$1:$A$1893='Core data'!A2829)*('Clean Data'!$D$1:$D$1893='Core data'!D2829),'Clean Data'!$E$1:$E$1893,,0)</f>
        <v>1</v>
      </c>
    </row>
    <row r="2830" spans="1:9" hidden="1">
      <c r="A2830">
        <v>11</v>
      </c>
      <c r="B2830" t="s">
        <v>175</v>
      </c>
      <c r="C2830" t="s">
        <v>445</v>
      </c>
      <c r="D2830" t="s">
        <v>156</v>
      </c>
      <c r="E2830" s="73" t="s">
        <v>162</v>
      </c>
      <c r="F2830" t="s">
        <v>445</v>
      </c>
      <c r="G2830" t="s">
        <v>12</v>
      </c>
      <c r="H2830" t="s">
        <v>431</v>
      </c>
      <c r="I2830" cm="1">
        <f t="array" ref="I2830">_xlfn.XLOOKUP(1,('Clean Data'!$A$1:$A$1893='Core data'!A2830)*('Clean Data'!$D$1:$D$1893='Core data'!D2830),'Clean Data'!$E$1:$E$1893,,0)</f>
        <v>1</v>
      </c>
    </row>
    <row r="2831" spans="1:9" hidden="1">
      <c r="A2831">
        <v>12</v>
      </c>
      <c r="B2831" t="s">
        <v>176</v>
      </c>
      <c r="C2831" t="s">
        <v>445</v>
      </c>
      <c r="D2831" t="s">
        <v>156</v>
      </c>
      <c r="E2831" s="69" t="s">
        <v>163</v>
      </c>
      <c r="F2831" s="71" t="s">
        <v>445</v>
      </c>
      <c r="G2831" t="s">
        <v>205</v>
      </c>
      <c r="H2831" t="s">
        <v>432</v>
      </c>
      <c r="I2831" cm="1">
        <f t="array" ref="I2831">_xlfn.XLOOKUP(1,('Clean Data'!$A$1:$A$1893='Core data'!A2831)*('Clean Data'!$D$1:$D$1893='Core data'!D2831),'Clean Data'!$E$1:$E$1893,,0)</f>
        <v>1</v>
      </c>
    </row>
    <row r="2832" spans="1:9" hidden="1">
      <c r="A2832">
        <v>12</v>
      </c>
      <c r="B2832" t="s">
        <v>176</v>
      </c>
      <c r="C2832" t="s">
        <v>445</v>
      </c>
      <c r="D2832" t="s">
        <v>156</v>
      </c>
      <c r="E2832" s="68" t="s">
        <v>164</v>
      </c>
      <c r="F2832" s="70" t="s">
        <v>445</v>
      </c>
      <c r="G2832" t="s">
        <v>206</v>
      </c>
      <c r="H2832" t="s">
        <v>433</v>
      </c>
      <c r="I2832" cm="1">
        <f t="array" ref="I2832">_xlfn.XLOOKUP(1,('Clean Data'!$A$1:$A$1893='Core data'!A2832)*('Clean Data'!$D$1:$D$1893='Core data'!D2832),'Clean Data'!$E$1:$E$1893,,0)</f>
        <v>1</v>
      </c>
    </row>
    <row r="2833" spans="1:9" hidden="1">
      <c r="A2833">
        <v>12</v>
      </c>
      <c r="B2833" t="s">
        <v>176</v>
      </c>
      <c r="C2833" t="s">
        <v>445</v>
      </c>
      <c r="D2833" t="s">
        <v>156</v>
      </c>
      <c r="E2833" s="73" t="s">
        <v>162</v>
      </c>
      <c r="F2833" t="s">
        <v>445</v>
      </c>
      <c r="G2833" t="s">
        <v>12</v>
      </c>
      <c r="H2833" t="s">
        <v>431</v>
      </c>
      <c r="I2833" cm="1">
        <f t="array" ref="I2833">_xlfn.XLOOKUP(1,('Clean Data'!$A$1:$A$1893='Core data'!A2833)*('Clean Data'!$D$1:$D$1893='Core data'!D2833),'Clean Data'!$E$1:$E$1893,,0)</f>
        <v>1</v>
      </c>
    </row>
    <row r="2834" spans="1:9" hidden="1">
      <c r="A2834">
        <v>13</v>
      </c>
      <c r="B2834" t="s">
        <v>177</v>
      </c>
      <c r="C2834" t="s">
        <v>445</v>
      </c>
      <c r="D2834" t="s">
        <v>156</v>
      </c>
      <c r="E2834" s="69" t="s">
        <v>163</v>
      </c>
      <c r="F2834" s="71" t="s">
        <v>445</v>
      </c>
      <c r="G2834" t="s">
        <v>205</v>
      </c>
      <c r="H2834" t="s">
        <v>432</v>
      </c>
      <c r="I2834" cm="1">
        <f t="array" ref="I2834">_xlfn.XLOOKUP(1,('Clean Data'!$A$1:$A$1893='Core data'!A2834)*('Clean Data'!$D$1:$D$1893='Core data'!D2834),'Clean Data'!$E$1:$E$1893,,0)</f>
        <v>1</v>
      </c>
    </row>
    <row r="2835" spans="1:9" hidden="1">
      <c r="A2835">
        <v>13</v>
      </c>
      <c r="B2835" t="s">
        <v>177</v>
      </c>
      <c r="C2835" t="s">
        <v>445</v>
      </c>
      <c r="D2835" t="s">
        <v>156</v>
      </c>
      <c r="E2835" s="68" t="s">
        <v>164</v>
      </c>
      <c r="F2835" s="70" t="s">
        <v>445</v>
      </c>
      <c r="G2835" t="s">
        <v>206</v>
      </c>
      <c r="H2835" t="s">
        <v>433</v>
      </c>
      <c r="I2835" cm="1">
        <f t="array" ref="I2835">_xlfn.XLOOKUP(1,('Clean Data'!$A$1:$A$1893='Core data'!A2835)*('Clean Data'!$D$1:$D$1893='Core data'!D2835),'Clean Data'!$E$1:$E$1893,,0)</f>
        <v>1</v>
      </c>
    </row>
    <row r="2836" spans="1:9" hidden="1">
      <c r="A2836">
        <v>13</v>
      </c>
      <c r="B2836" t="s">
        <v>177</v>
      </c>
      <c r="C2836" t="s">
        <v>445</v>
      </c>
      <c r="D2836" t="s">
        <v>156</v>
      </c>
      <c r="E2836" s="73" t="s">
        <v>162</v>
      </c>
      <c r="F2836" t="s">
        <v>445</v>
      </c>
      <c r="G2836" t="s">
        <v>12</v>
      </c>
      <c r="H2836" t="s">
        <v>431</v>
      </c>
      <c r="I2836" cm="1">
        <f t="array" ref="I2836">_xlfn.XLOOKUP(1,('Clean Data'!$A$1:$A$1893='Core data'!A2836)*('Clean Data'!$D$1:$D$1893='Core data'!D2836),'Clean Data'!$E$1:$E$1893,,0)</f>
        <v>1</v>
      </c>
    </row>
    <row r="2837" spans="1:9" hidden="1">
      <c r="A2837">
        <v>14</v>
      </c>
      <c r="B2837" t="s">
        <v>178</v>
      </c>
      <c r="C2837" t="s">
        <v>445</v>
      </c>
      <c r="D2837" t="s">
        <v>156</v>
      </c>
      <c r="E2837" s="69" t="s">
        <v>163</v>
      </c>
      <c r="F2837" s="71" t="s">
        <v>445</v>
      </c>
      <c r="G2837" t="s">
        <v>205</v>
      </c>
      <c r="H2837" t="s">
        <v>432</v>
      </c>
      <c r="I2837" cm="1">
        <f t="array" ref="I2837">_xlfn.XLOOKUP(1,('Clean Data'!$A$1:$A$1893='Core data'!A2837)*('Clean Data'!$D$1:$D$1893='Core data'!D2837),'Clean Data'!$E$1:$E$1893,,0)</f>
        <v>1</v>
      </c>
    </row>
    <row r="2838" spans="1:9" hidden="1">
      <c r="A2838">
        <v>14</v>
      </c>
      <c r="B2838" t="s">
        <v>178</v>
      </c>
      <c r="C2838" t="s">
        <v>445</v>
      </c>
      <c r="D2838" t="s">
        <v>156</v>
      </c>
      <c r="E2838" s="68" t="s">
        <v>164</v>
      </c>
      <c r="F2838" s="70" t="s">
        <v>445</v>
      </c>
      <c r="G2838" t="s">
        <v>206</v>
      </c>
      <c r="H2838" t="s">
        <v>433</v>
      </c>
      <c r="I2838" cm="1">
        <f t="array" ref="I2838">_xlfn.XLOOKUP(1,('Clean Data'!$A$1:$A$1893='Core data'!A2838)*('Clean Data'!$D$1:$D$1893='Core data'!D2838),'Clean Data'!$E$1:$E$1893,,0)</f>
        <v>1</v>
      </c>
    </row>
    <row r="2839" spans="1:9" hidden="1">
      <c r="A2839">
        <v>14</v>
      </c>
      <c r="B2839" t="s">
        <v>178</v>
      </c>
      <c r="C2839" t="s">
        <v>445</v>
      </c>
      <c r="D2839" t="s">
        <v>156</v>
      </c>
      <c r="E2839" s="73" t="s">
        <v>162</v>
      </c>
      <c r="F2839" t="s">
        <v>445</v>
      </c>
      <c r="G2839" t="s">
        <v>12</v>
      </c>
      <c r="H2839" t="s">
        <v>431</v>
      </c>
      <c r="I2839" cm="1">
        <f t="array" ref="I2839">_xlfn.XLOOKUP(1,('Clean Data'!$A$1:$A$1893='Core data'!A2839)*('Clean Data'!$D$1:$D$1893='Core data'!D2839),'Clean Data'!$E$1:$E$1893,,0)</f>
        <v>1</v>
      </c>
    </row>
    <row r="2840" spans="1:9" hidden="1">
      <c r="A2840">
        <v>15</v>
      </c>
      <c r="B2840" t="s">
        <v>179</v>
      </c>
      <c r="C2840" t="s">
        <v>445</v>
      </c>
      <c r="D2840" t="s">
        <v>156</v>
      </c>
      <c r="E2840" s="69" t="s">
        <v>163</v>
      </c>
      <c r="F2840" s="71" t="s">
        <v>445</v>
      </c>
      <c r="G2840" t="s">
        <v>205</v>
      </c>
      <c r="H2840" t="s">
        <v>432</v>
      </c>
      <c r="I2840" cm="1">
        <f t="array" ref="I2840">_xlfn.XLOOKUP(1,('Clean Data'!$A$1:$A$1893='Core data'!A2840)*('Clean Data'!$D$1:$D$1893='Core data'!D2840),'Clean Data'!$E$1:$E$1893,,0)</f>
        <v>1</v>
      </c>
    </row>
    <row r="2841" spans="1:9" hidden="1">
      <c r="A2841">
        <v>15</v>
      </c>
      <c r="B2841" t="s">
        <v>179</v>
      </c>
      <c r="C2841" t="s">
        <v>445</v>
      </c>
      <c r="D2841" t="s">
        <v>156</v>
      </c>
      <c r="E2841" s="68" t="s">
        <v>164</v>
      </c>
      <c r="F2841" s="70" t="s">
        <v>445</v>
      </c>
      <c r="G2841" t="s">
        <v>206</v>
      </c>
      <c r="H2841" t="s">
        <v>433</v>
      </c>
      <c r="I2841" cm="1">
        <f t="array" ref="I2841">_xlfn.XLOOKUP(1,('Clean Data'!$A$1:$A$1893='Core data'!A2841)*('Clean Data'!$D$1:$D$1893='Core data'!D2841),'Clean Data'!$E$1:$E$1893,,0)</f>
        <v>1</v>
      </c>
    </row>
    <row r="2842" spans="1:9" hidden="1">
      <c r="A2842">
        <v>15</v>
      </c>
      <c r="B2842" t="s">
        <v>179</v>
      </c>
      <c r="C2842" t="s">
        <v>445</v>
      </c>
      <c r="D2842" t="s">
        <v>156</v>
      </c>
      <c r="E2842" s="73" t="s">
        <v>162</v>
      </c>
      <c r="F2842" t="s">
        <v>445</v>
      </c>
      <c r="G2842" t="s">
        <v>12</v>
      </c>
      <c r="H2842" t="s">
        <v>431</v>
      </c>
      <c r="I2842" cm="1">
        <f t="array" ref="I2842">_xlfn.XLOOKUP(1,('Clean Data'!$A$1:$A$1893='Core data'!A2842)*('Clean Data'!$D$1:$D$1893='Core data'!D2842),'Clean Data'!$E$1:$E$1893,,0)</f>
        <v>1</v>
      </c>
    </row>
    <row r="2843" spans="1:9" hidden="1">
      <c r="A2843">
        <v>16</v>
      </c>
      <c r="B2843" t="s">
        <v>180</v>
      </c>
      <c r="C2843" t="s">
        <v>445</v>
      </c>
      <c r="D2843" t="s">
        <v>156</v>
      </c>
      <c r="E2843" s="69" t="s">
        <v>163</v>
      </c>
      <c r="F2843" s="71" t="s">
        <v>445</v>
      </c>
      <c r="G2843" t="s">
        <v>205</v>
      </c>
      <c r="H2843" t="s">
        <v>432</v>
      </c>
      <c r="I2843" cm="1">
        <f t="array" ref="I2843">_xlfn.XLOOKUP(1,('Clean Data'!$A$1:$A$1893='Core data'!A2843)*('Clean Data'!$D$1:$D$1893='Core data'!D2843),'Clean Data'!$E$1:$E$1893,,0)</f>
        <v>1</v>
      </c>
    </row>
    <row r="2844" spans="1:9" hidden="1">
      <c r="A2844">
        <v>16</v>
      </c>
      <c r="B2844" t="s">
        <v>180</v>
      </c>
      <c r="C2844" t="s">
        <v>445</v>
      </c>
      <c r="D2844" t="s">
        <v>156</v>
      </c>
      <c r="E2844" s="68" t="s">
        <v>164</v>
      </c>
      <c r="F2844" s="70" t="s">
        <v>445</v>
      </c>
      <c r="G2844" t="s">
        <v>206</v>
      </c>
      <c r="H2844" t="s">
        <v>433</v>
      </c>
      <c r="I2844" cm="1">
        <f t="array" ref="I2844">_xlfn.XLOOKUP(1,('Clean Data'!$A$1:$A$1893='Core data'!A2844)*('Clean Data'!$D$1:$D$1893='Core data'!D2844),'Clean Data'!$E$1:$E$1893,,0)</f>
        <v>1</v>
      </c>
    </row>
    <row r="2845" spans="1:9" hidden="1">
      <c r="A2845">
        <v>16</v>
      </c>
      <c r="B2845" t="s">
        <v>180</v>
      </c>
      <c r="C2845" t="s">
        <v>445</v>
      </c>
      <c r="D2845" t="s">
        <v>156</v>
      </c>
      <c r="E2845" s="73" t="s">
        <v>162</v>
      </c>
      <c r="F2845" t="s">
        <v>445</v>
      </c>
      <c r="G2845" t="s">
        <v>12</v>
      </c>
      <c r="H2845" t="s">
        <v>431</v>
      </c>
      <c r="I2845" cm="1">
        <f t="array" ref="I2845">_xlfn.XLOOKUP(1,('Clean Data'!$A$1:$A$1893='Core data'!A2845)*('Clean Data'!$D$1:$D$1893='Core data'!D2845),'Clean Data'!$E$1:$E$1893,,0)</f>
        <v>1</v>
      </c>
    </row>
    <row r="2846" spans="1:9" hidden="1">
      <c r="A2846">
        <v>1</v>
      </c>
      <c r="B2846" t="s">
        <v>166</v>
      </c>
      <c r="C2846" t="s">
        <v>445</v>
      </c>
      <c r="D2846" t="s">
        <v>157</v>
      </c>
      <c r="E2846" s="69" t="s">
        <v>163</v>
      </c>
      <c r="F2846" s="71" t="s">
        <v>445</v>
      </c>
      <c r="G2846" t="s">
        <v>205</v>
      </c>
      <c r="H2846" t="s">
        <v>435</v>
      </c>
      <c r="I2846" cm="1">
        <f t="array" ref="I2846">_xlfn.XLOOKUP(1,('Clean Data'!$A$1:$A$1893='Core data'!A2846)*('Clean Data'!$D$1:$D$1893='Core data'!D2846),'Clean Data'!$E$1:$E$1893,,0)</f>
        <v>1</v>
      </c>
    </row>
    <row r="2847" spans="1:9" hidden="1">
      <c r="A2847">
        <v>1</v>
      </c>
      <c r="B2847" t="s">
        <v>166</v>
      </c>
      <c r="C2847" t="s">
        <v>445</v>
      </c>
      <c r="D2847" t="s">
        <v>157</v>
      </c>
      <c r="E2847" s="68" t="s">
        <v>164</v>
      </c>
      <c r="F2847" s="70" t="s">
        <v>445</v>
      </c>
      <c r="G2847" t="s">
        <v>206</v>
      </c>
      <c r="H2847" t="s">
        <v>436</v>
      </c>
      <c r="I2847" cm="1">
        <f t="array" ref="I2847">_xlfn.XLOOKUP(1,('Clean Data'!$A$1:$A$1893='Core data'!A2847)*('Clean Data'!$D$1:$D$1893='Core data'!D2847),'Clean Data'!$E$1:$E$1893,,0)</f>
        <v>1</v>
      </c>
    </row>
    <row r="2848" spans="1:9" hidden="1">
      <c r="A2848">
        <v>1</v>
      </c>
      <c r="B2848" t="s">
        <v>166</v>
      </c>
      <c r="C2848" t="s">
        <v>445</v>
      </c>
      <c r="D2848" t="s">
        <v>157</v>
      </c>
      <c r="E2848" s="73" t="s">
        <v>162</v>
      </c>
      <c r="F2848" t="s">
        <v>445</v>
      </c>
      <c r="G2848" t="s">
        <v>12</v>
      </c>
      <c r="H2848" t="s">
        <v>434</v>
      </c>
      <c r="I2848" cm="1">
        <f t="array" ref="I2848">_xlfn.XLOOKUP(1,('Clean Data'!$A$1:$A$1893='Core data'!A2848)*('Clean Data'!$D$1:$D$1893='Core data'!D2848),'Clean Data'!$E$1:$E$1893,,0)</f>
        <v>1</v>
      </c>
    </row>
    <row r="2849" spans="1:9" hidden="1">
      <c r="A2849">
        <v>2</v>
      </c>
      <c r="B2849" t="s">
        <v>167</v>
      </c>
      <c r="C2849" t="s">
        <v>445</v>
      </c>
      <c r="D2849" t="s">
        <v>157</v>
      </c>
      <c r="E2849" s="69" t="s">
        <v>163</v>
      </c>
      <c r="F2849" s="71" t="s">
        <v>445</v>
      </c>
      <c r="G2849" t="s">
        <v>205</v>
      </c>
      <c r="H2849" t="s">
        <v>435</v>
      </c>
      <c r="I2849" cm="1">
        <f t="array" ref="I2849">_xlfn.XLOOKUP(1,('Clean Data'!$A$1:$A$1893='Core data'!A2849)*('Clean Data'!$D$1:$D$1893='Core data'!D2849),'Clean Data'!$E$1:$E$1893,,0)</f>
        <v>1</v>
      </c>
    </row>
    <row r="2850" spans="1:9" hidden="1">
      <c r="A2850">
        <v>2</v>
      </c>
      <c r="B2850" t="s">
        <v>167</v>
      </c>
      <c r="C2850" t="s">
        <v>445</v>
      </c>
      <c r="D2850" t="s">
        <v>157</v>
      </c>
      <c r="E2850" s="68" t="s">
        <v>164</v>
      </c>
      <c r="F2850" s="70" t="s">
        <v>445</v>
      </c>
      <c r="G2850" t="s">
        <v>206</v>
      </c>
      <c r="H2850" t="s">
        <v>436</v>
      </c>
      <c r="I2850" cm="1">
        <f t="array" ref="I2850">_xlfn.XLOOKUP(1,('Clean Data'!$A$1:$A$1893='Core data'!A2850)*('Clean Data'!$D$1:$D$1893='Core data'!D2850),'Clean Data'!$E$1:$E$1893,,0)</f>
        <v>1</v>
      </c>
    </row>
    <row r="2851" spans="1:9" hidden="1">
      <c r="A2851">
        <v>2</v>
      </c>
      <c r="B2851" t="s">
        <v>167</v>
      </c>
      <c r="C2851" t="s">
        <v>445</v>
      </c>
      <c r="D2851" t="s">
        <v>157</v>
      </c>
      <c r="E2851" s="73" t="s">
        <v>162</v>
      </c>
      <c r="F2851" t="s">
        <v>445</v>
      </c>
      <c r="G2851" t="s">
        <v>12</v>
      </c>
      <c r="H2851" t="s">
        <v>434</v>
      </c>
      <c r="I2851" cm="1">
        <f t="array" ref="I2851">_xlfn.XLOOKUP(1,('Clean Data'!$A$1:$A$1893='Core data'!A2851)*('Clean Data'!$D$1:$D$1893='Core data'!D2851),'Clean Data'!$E$1:$E$1893,,0)</f>
        <v>1</v>
      </c>
    </row>
    <row r="2852" spans="1:9" hidden="1">
      <c r="A2852">
        <v>4</v>
      </c>
      <c r="B2852" t="s">
        <v>444</v>
      </c>
      <c r="C2852" t="s">
        <v>445</v>
      </c>
      <c r="D2852" t="s">
        <v>157</v>
      </c>
      <c r="E2852" s="69" t="s">
        <v>163</v>
      </c>
      <c r="F2852" s="71" t="s">
        <v>445</v>
      </c>
      <c r="G2852" t="s">
        <v>205</v>
      </c>
      <c r="H2852" t="s">
        <v>435</v>
      </c>
      <c r="I2852" cm="1">
        <f t="array" ref="I2852">_xlfn.XLOOKUP(1,('Clean Data'!$A$1:$A$1893='Core data'!A2852)*('Clean Data'!$D$1:$D$1893='Core data'!D2852),'Clean Data'!$E$1:$E$1893,,0)</f>
        <v>1</v>
      </c>
    </row>
    <row r="2853" spans="1:9" hidden="1">
      <c r="A2853">
        <v>4</v>
      </c>
      <c r="B2853" t="s">
        <v>444</v>
      </c>
      <c r="C2853" t="s">
        <v>445</v>
      </c>
      <c r="D2853" t="s">
        <v>157</v>
      </c>
      <c r="E2853" s="68" t="s">
        <v>164</v>
      </c>
      <c r="F2853" s="70" t="s">
        <v>445</v>
      </c>
      <c r="G2853" t="s">
        <v>206</v>
      </c>
      <c r="H2853" t="s">
        <v>436</v>
      </c>
      <c r="I2853" cm="1">
        <f t="array" ref="I2853">_xlfn.XLOOKUP(1,('Clean Data'!$A$1:$A$1893='Core data'!A2853)*('Clean Data'!$D$1:$D$1893='Core data'!D2853),'Clean Data'!$E$1:$E$1893,,0)</f>
        <v>1</v>
      </c>
    </row>
    <row r="2854" spans="1:9" hidden="1">
      <c r="A2854">
        <v>4</v>
      </c>
      <c r="B2854" t="s">
        <v>444</v>
      </c>
      <c r="C2854" t="s">
        <v>445</v>
      </c>
      <c r="D2854" t="s">
        <v>157</v>
      </c>
      <c r="E2854" s="73" t="s">
        <v>162</v>
      </c>
      <c r="F2854" t="s">
        <v>445</v>
      </c>
      <c r="G2854" t="s">
        <v>12</v>
      </c>
      <c r="H2854" t="s">
        <v>434</v>
      </c>
      <c r="I2854" cm="1">
        <f t="array" ref="I2854">_xlfn.XLOOKUP(1,('Clean Data'!$A$1:$A$1893='Core data'!A2854)*('Clean Data'!$D$1:$D$1893='Core data'!D2854),'Clean Data'!$E$1:$E$1893,,0)</f>
        <v>1</v>
      </c>
    </row>
    <row r="2855" spans="1:9" hidden="1">
      <c r="A2855">
        <v>5</v>
      </c>
      <c r="B2855" t="s">
        <v>169</v>
      </c>
      <c r="C2855" t="s">
        <v>445</v>
      </c>
      <c r="D2855" t="s">
        <v>157</v>
      </c>
      <c r="E2855" s="69" t="s">
        <v>163</v>
      </c>
      <c r="F2855" s="71" t="s">
        <v>445</v>
      </c>
      <c r="G2855" t="s">
        <v>205</v>
      </c>
      <c r="H2855" t="s">
        <v>435</v>
      </c>
      <c r="I2855" cm="1">
        <f t="array" ref="I2855">_xlfn.XLOOKUP(1,('Clean Data'!$A$1:$A$1893='Core data'!A2855)*('Clean Data'!$D$1:$D$1893='Core data'!D2855),'Clean Data'!$E$1:$E$1893,,0)</f>
        <v>1</v>
      </c>
    </row>
    <row r="2856" spans="1:9" hidden="1">
      <c r="A2856">
        <v>5</v>
      </c>
      <c r="B2856" t="s">
        <v>169</v>
      </c>
      <c r="C2856" t="s">
        <v>445</v>
      </c>
      <c r="D2856" t="s">
        <v>157</v>
      </c>
      <c r="E2856" s="68" t="s">
        <v>164</v>
      </c>
      <c r="F2856" s="70" t="s">
        <v>445</v>
      </c>
      <c r="G2856" t="s">
        <v>206</v>
      </c>
      <c r="H2856" t="s">
        <v>436</v>
      </c>
      <c r="I2856" cm="1">
        <f t="array" ref="I2856">_xlfn.XLOOKUP(1,('Clean Data'!$A$1:$A$1893='Core data'!A2856)*('Clean Data'!$D$1:$D$1893='Core data'!D2856),'Clean Data'!$E$1:$E$1893,,0)</f>
        <v>1</v>
      </c>
    </row>
    <row r="2857" spans="1:9" hidden="1">
      <c r="A2857">
        <v>5</v>
      </c>
      <c r="B2857" t="s">
        <v>169</v>
      </c>
      <c r="C2857" t="s">
        <v>445</v>
      </c>
      <c r="D2857" t="s">
        <v>157</v>
      </c>
      <c r="E2857" s="73" t="s">
        <v>162</v>
      </c>
      <c r="F2857" t="s">
        <v>445</v>
      </c>
      <c r="G2857" t="s">
        <v>12</v>
      </c>
      <c r="H2857" t="s">
        <v>434</v>
      </c>
      <c r="I2857" cm="1">
        <f t="array" ref="I2857">_xlfn.XLOOKUP(1,('Clean Data'!$A$1:$A$1893='Core data'!A2857)*('Clean Data'!$D$1:$D$1893='Core data'!D2857),'Clean Data'!$E$1:$E$1893,,0)</f>
        <v>1</v>
      </c>
    </row>
    <row r="2858" spans="1:9" hidden="1">
      <c r="A2858">
        <v>6</v>
      </c>
      <c r="B2858" t="s">
        <v>170</v>
      </c>
      <c r="C2858" t="s">
        <v>445</v>
      </c>
      <c r="D2858" t="s">
        <v>157</v>
      </c>
      <c r="E2858" s="69" t="s">
        <v>163</v>
      </c>
      <c r="F2858" s="71" t="s">
        <v>445</v>
      </c>
      <c r="G2858" t="s">
        <v>205</v>
      </c>
      <c r="H2858" t="s">
        <v>435</v>
      </c>
      <c r="I2858" cm="1">
        <f t="array" ref="I2858">_xlfn.XLOOKUP(1,('Clean Data'!$A$1:$A$1893='Core data'!A2858)*('Clean Data'!$D$1:$D$1893='Core data'!D2858),'Clean Data'!$E$1:$E$1893,,0)</f>
        <v>1</v>
      </c>
    </row>
    <row r="2859" spans="1:9" hidden="1">
      <c r="A2859">
        <v>6</v>
      </c>
      <c r="B2859" t="s">
        <v>170</v>
      </c>
      <c r="C2859" t="s">
        <v>445</v>
      </c>
      <c r="D2859" t="s">
        <v>157</v>
      </c>
      <c r="E2859" s="68" t="s">
        <v>164</v>
      </c>
      <c r="F2859" s="70" t="s">
        <v>445</v>
      </c>
      <c r="G2859" t="s">
        <v>206</v>
      </c>
      <c r="H2859" t="s">
        <v>436</v>
      </c>
      <c r="I2859" cm="1">
        <f t="array" ref="I2859">_xlfn.XLOOKUP(1,('Clean Data'!$A$1:$A$1893='Core data'!A2859)*('Clean Data'!$D$1:$D$1893='Core data'!D2859),'Clean Data'!$E$1:$E$1893,,0)</f>
        <v>1</v>
      </c>
    </row>
    <row r="2860" spans="1:9" hidden="1">
      <c r="A2860">
        <v>6</v>
      </c>
      <c r="B2860" t="s">
        <v>170</v>
      </c>
      <c r="C2860" t="s">
        <v>445</v>
      </c>
      <c r="D2860" t="s">
        <v>157</v>
      </c>
      <c r="E2860" s="73" t="s">
        <v>162</v>
      </c>
      <c r="F2860" t="s">
        <v>445</v>
      </c>
      <c r="G2860" t="s">
        <v>12</v>
      </c>
      <c r="H2860" t="s">
        <v>434</v>
      </c>
      <c r="I2860" cm="1">
        <f t="array" ref="I2860">_xlfn.XLOOKUP(1,('Clean Data'!$A$1:$A$1893='Core data'!A2860)*('Clean Data'!$D$1:$D$1893='Core data'!D2860),'Clean Data'!$E$1:$E$1893,,0)</f>
        <v>1</v>
      </c>
    </row>
    <row r="2861" spans="1:9" hidden="1">
      <c r="A2861">
        <v>7</v>
      </c>
      <c r="B2861" t="s">
        <v>171</v>
      </c>
      <c r="C2861" t="s">
        <v>445</v>
      </c>
      <c r="D2861" t="s">
        <v>157</v>
      </c>
      <c r="E2861" s="69" t="s">
        <v>163</v>
      </c>
      <c r="F2861" s="71" t="s">
        <v>445</v>
      </c>
      <c r="G2861" t="s">
        <v>205</v>
      </c>
      <c r="H2861" t="s">
        <v>435</v>
      </c>
      <c r="I2861" cm="1">
        <f t="array" ref="I2861">_xlfn.XLOOKUP(1,('Clean Data'!$A$1:$A$1893='Core data'!A2861)*('Clean Data'!$D$1:$D$1893='Core data'!D2861),'Clean Data'!$E$1:$E$1893,,0)</f>
        <v>1</v>
      </c>
    </row>
    <row r="2862" spans="1:9" hidden="1">
      <c r="A2862">
        <v>7</v>
      </c>
      <c r="B2862" t="s">
        <v>171</v>
      </c>
      <c r="C2862" t="s">
        <v>445</v>
      </c>
      <c r="D2862" t="s">
        <v>157</v>
      </c>
      <c r="E2862" s="68" t="s">
        <v>164</v>
      </c>
      <c r="F2862" s="70" t="s">
        <v>445</v>
      </c>
      <c r="G2862" t="s">
        <v>206</v>
      </c>
      <c r="H2862" t="s">
        <v>436</v>
      </c>
      <c r="I2862" cm="1">
        <f t="array" ref="I2862">_xlfn.XLOOKUP(1,('Clean Data'!$A$1:$A$1893='Core data'!A2862)*('Clean Data'!$D$1:$D$1893='Core data'!D2862),'Clean Data'!$E$1:$E$1893,,0)</f>
        <v>1</v>
      </c>
    </row>
    <row r="2863" spans="1:9" hidden="1">
      <c r="A2863">
        <v>7</v>
      </c>
      <c r="B2863" t="s">
        <v>171</v>
      </c>
      <c r="C2863" t="s">
        <v>445</v>
      </c>
      <c r="D2863" t="s">
        <v>157</v>
      </c>
      <c r="E2863" s="73" t="s">
        <v>162</v>
      </c>
      <c r="F2863" t="s">
        <v>445</v>
      </c>
      <c r="G2863" t="s">
        <v>12</v>
      </c>
      <c r="H2863" t="s">
        <v>434</v>
      </c>
      <c r="I2863" cm="1">
        <f t="array" ref="I2863">_xlfn.XLOOKUP(1,('Clean Data'!$A$1:$A$1893='Core data'!A2863)*('Clean Data'!$D$1:$D$1893='Core data'!D2863),'Clean Data'!$E$1:$E$1893,,0)</f>
        <v>1</v>
      </c>
    </row>
    <row r="2864" spans="1:9" hidden="1">
      <c r="A2864">
        <v>8</v>
      </c>
      <c r="B2864" t="s">
        <v>172</v>
      </c>
      <c r="C2864" t="s">
        <v>445</v>
      </c>
      <c r="D2864" t="s">
        <v>157</v>
      </c>
      <c r="E2864" s="69" t="s">
        <v>163</v>
      </c>
      <c r="F2864" s="71" t="s">
        <v>445</v>
      </c>
      <c r="G2864" t="s">
        <v>205</v>
      </c>
      <c r="H2864" t="s">
        <v>435</v>
      </c>
      <c r="I2864" cm="1">
        <f t="array" ref="I2864">_xlfn.XLOOKUP(1,('Clean Data'!$A$1:$A$1893='Core data'!A2864)*('Clean Data'!$D$1:$D$1893='Core data'!D2864),'Clean Data'!$E$1:$E$1893,,0)</f>
        <v>1</v>
      </c>
    </row>
    <row r="2865" spans="1:9" hidden="1">
      <c r="A2865">
        <v>8</v>
      </c>
      <c r="B2865" t="s">
        <v>172</v>
      </c>
      <c r="C2865" t="s">
        <v>445</v>
      </c>
      <c r="D2865" t="s">
        <v>157</v>
      </c>
      <c r="E2865" s="68" t="s">
        <v>164</v>
      </c>
      <c r="F2865" s="70" t="s">
        <v>445</v>
      </c>
      <c r="G2865" t="s">
        <v>206</v>
      </c>
      <c r="H2865" t="s">
        <v>436</v>
      </c>
      <c r="I2865" cm="1">
        <f t="array" ref="I2865">_xlfn.XLOOKUP(1,('Clean Data'!$A$1:$A$1893='Core data'!A2865)*('Clean Data'!$D$1:$D$1893='Core data'!D2865),'Clean Data'!$E$1:$E$1893,,0)</f>
        <v>1</v>
      </c>
    </row>
    <row r="2866" spans="1:9" hidden="1">
      <c r="A2866">
        <v>8</v>
      </c>
      <c r="B2866" t="s">
        <v>172</v>
      </c>
      <c r="C2866" t="s">
        <v>445</v>
      </c>
      <c r="D2866" t="s">
        <v>157</v>
      </c>
      <c r="E2866" s="73" t="s">
        <v>162</v>
      </c>
      <c r="F2866" t="s">
        <v>445</v>
      </c>
      <c r="G2866" t="s">
        <v>12</v>
      </c>
      <c r="H2866" t="s">
        <v>434</v>
      </c>
      <c r="I2866" cm="1">
        <f t="array" ref="I2866">_xlfn.XLOOKUP(1,('Clean Data'!$A$1:$A$1893='Core data'!A2866)*('Clean Data'!$D$1:$D$1893='Core data'!D2866),'Clean Data'!$E$1:$E$1893,,0)</f>
        <v>1</v>
      </c>
    </row>
    <row r="2867" spans="1:9" hidden="1">
      <c r="A2867">
        <v>9</v>
      </c>
      <c r="B2867" t="s">
        <v>173</v>
      </c>
      <c r="C2867" t="s">
        <v>445</v>
      </c>
      <c r="D2867" t="s">
        <v>157</v>
      </c>
      <c r="E2867" s="69" t="s">
        <v>163</v>
      </c>
      <c r="F2867" s="71" t="s">
        <v>445</v>
      </c>
      <c r="G2867" t="s">
        <v>205</v>
      </c>
      <c r="H2867" t="s">
        <v>435</v>
      </c>
      <c r="I2867" cm="1">
        <f t="array" ref="I2867">_xlfn.XLOOKUP(1,('Clean Data'!$A$1:$A$1893='Core data'!A2867)*('Clean Data'!$D$1:$D$1893='Core data'!D2867),'Clean Data'!$E$1:$E$1893,,0)</f>
        <v>1</v>
      </c>
    </row>
    <row r="2868" spans="1:9" hidden="1">
      <c r="A2868">
        <v>9</v>
      </c>
      <c r="B2868" t="s">
        <v>173</v>
      </c>
      <c r="C2868" t="s">
        <v>445</v>
      </c>
      <c r="D2868" t="s">
        <v>157</v>
      </c>
      <c r="E2868" s="68" t="s">
        <v>164</v>
      </c>
      <c r="F2868" s="70" t="s">
        <v>445</v>
      </c>
      <c r="G2868" t="s">
        <v>206</v>
      </c>
      <c r="H2868" t="s">
        <v>436</v>
      </c>
      <c r="I2868" cm="1">
        <f t="array" ref="I2868">_xlfn.XLOOKUP(1,('Clean Data'!$A$1:$A$1893='Core data'!A2868)*('Clean Data'!$D$1:$D$1893='Core data'!D2868),'Clean Data'!$E$1:$E$1893,,0)</f>
        <v>1</v>
      </c>
    </row>
    <row r="2869" spans="1:9" hidden="1">
      <c r="A2869">
        <v>9</v>
      </c>
      <c r="B2869" t="s">
        <v>173</v>
      </c>
      <c r="C2869" t="s">
        <v>445</v>
      </c>
      <c r="D2869" t="s">
        <v>157</v>
      </c>
      <c r="E2869" s="73" t="s">
        <v>162</v>
      </c>
      <c r="F2869" t="s">
        <v>445</v>
      </c>
      <c r="G2869" t="s">
        <v>12</v>
      </c>
      <c r="H2869" t="s">
        <v>434</v>
      </c>
      <c r="I2869" cm="1">
        <f t="array" ref="I2869">_xlfn.XLOOKUP(1,('Clean Data'!$A$1:$A$1893='Core data'!A2869)*('Clean Data'!$D$1:$D$1893='Core data'!D2869),'Clean Data'!$E$1:$E$1893,,0)</f>
        <v>1</v>
      </c>
    </row>
    <row r="2870" spans="1:9" hidden="1">
      <c r="A2870">
        <v>10</v>
      </c>
      <c r="B2870" t="s">
        <v>174</v>
      </c>
      <c r="C2870" t="s">
        <v>445</v>
      </c>
      <c r="D2870" t="s">
        <v>157</v>
      </c>
      <c r="E2870" s="69" t="s">
        <v>163</v>
      </c>
      <c r="F2870" s="71" t="s">
        <v>445</v>
      </c>
      <c r="G2870" t="s">
        <v>205</v>
      </c>
      <c r="H2870" t="s">
        <v>435</v>
      </c>
      <c r="I2870" cm="1">
        <f t="array" ref="I2870">_xlfn.XLOOKUP(1,('Clean Data'!$A$1:$A$1893='Core data'!A2870)*('Clean Data'!$D$1:$D$1893='Core data'!D2870),'Clean Data'!$E$1:$E$1893,,0)</f>
        <v>1</v>
      </c>
    </row>
    <row r="2871" spans="1:9" hidden="1">
      <c r="A2871">
        <v>10</v>
      </c>
      <c r="B2871" t="s">
        <v>174</v>
      </c>
      <c r="C2871" t="s">
        <v>445</v>
      </c>
      <c r="D2871" t="s">
        <v>157</v>
      </c>
      <c r="E2871" s="68" t="s">
        <v>164</v>
      </c>
      <c r="F2871" s="70" t="s">
        <v>445</v>
      </c>
      <c r="G2871" t="s">
        <v>206</v>
      </c>
      <c r="H2871" t="s">
        <v>436</v>
      </c>
      <c r="I2871" cm="1">
        <f t="array" ref="I2871">_xlfn.XLOOKUP(1,('Clean Data'!$A$1:$A$1893='Core data'!A2871)*('Clean Data'!$D$1:$D$1893='Core data'!D2871),'Clean Data'!$E$1:$E$1893,,0)</f>
        <v>1</v>
      </c>
    </row>
    <row r="2872" spans="1:9" hidden="1">
      <c r="A2872">
        <v>10</v>
      </c>
      <c r="B2872" t="s">
        <v>174</v>
      </c>
      <c r="C2872" t="s">
        <v>445</v>
      </c>
      <c r="D2872" t="s">
        <v>157</v>
      </c>
      <c r="E2872" s="73" t="s">
        <v>162</v>
      </c>
      <c r="F2872" t="s">
        <v>445</v>
      </c>
      <c r="G2872" t="s">
        <v>12</v>
      </c>
      <c r="H2872" t="s">
        <v>434</v>
      </c>
      <c r="I2872" cm="1">
        <f t="array" ref="I2872">_xlfn.XLOOKUP(1,('Clean Data'!$A$1:$A$1893='Core data'!A2872)*('Clean Data'!$D$1:$D$1893='Core data'!D2872),'Clean Data'!$E$1:$E$1893,,0)</f>
        <v>1</v>
      </c>
    </row>
    <row r="2873" spans="1:9" hidden="1">
      <c r="A2873">
        <v>11</v>
      </c>
      <c r="B2873" t="s">
        <v>175</v>
      </c>
      <c r="C2873" t="s">
        <v>445</v>
      </c>
      <c r="D2873" t="s">
        <v>157</v>
      </c>
      <c r="E2873" s="69" t="s">
        <v>163</v>
      </c>
      <c r="F2873" s="71" t="s">
        <v>445</v>
      </c>
      <c r="G2873" t="s">
        <v>205</v>
      </c>
      <c r="H2873" t="s">
        <v>435</v>
      </c>
      <c r="I2873" cm="1">
        <f t="array" ref="I2873">_xlfn.XLOOKUP(1,('Clean Data'!$A$1:$A$1893='Core data'!A2873)*('Clean Data'!$D$1:$D$1893='Core data'!D2873),'Clean Data'!$E$1:$E$1893,,0)</f>
        <v>1</v>
      </c>
    </row>
    <row r="2874" spans="1:9" hidden="1">
      <c r="A2874">
        <v>11</v>
      </c>
      <c r="B2874" t="s">
        <v>175</v>
      </c>
      <c r="C2874" t="s">
        <v>445</v>
      </c>
      <c r="D2874" t="s">
        <v>157</v>
      </c>
      <c r="E2874" s="68" t="s">
        <v>164</v>
      </c>
      <c r="F2874" s="70" t="s">
        <v>445</v>
      </c>
      <c r="G2874" t="s">
        <v>206</v>
      </c>
      <c r="H2874" t="s">
        <v>436</v>
      </c>
      <c r="I2874" cm="1">
        <f t="array" ref="I2874">_xlfn.XLOOKUP(1,('Clean Data'!$A$1:$A$1893='Core data'!A2874)*('Clean Data'!$D$1:$D$1893='Core data'!D2874),'Clean Data'!$E$1:$E$1893,,0)</f>
        <v>1</v>
      </c>
    </row>
    <row r="2875" spans="1:9" hidden="1">
      <c r="A2875">
        <v>11</v>
      </c>
      <c r="B2875" t="s">
        <v>175</v>
      </c>
      <c r="C2875" t="s">
        <v>445</v>
      </c>
      <c r="D2875" t="s">
        <v>157</v>
      </c>
      <c r="E2875" s="73" t="s">
        <v>162</v>
      </c>
      <c r="F2875" t="s">
        <v>445</v>
      </c>
      <c r="G2875" t="s">
        <v>12</v>
      </c>
      <c r="H2875" t="s">
        <v>434</v>
      </c>
      <c r="I2875" cm="1">
        <f t="array" ref="I2875">_xlfn.XLOOKUP(1,('Clean Data'!$A$1:$A$1893='Core data'!A2875)*('Clean Data'!$D$1:$D$1893='Core data'!D2875),'Clean Data'!$E$1:$E$1893,,0)</f>
        <v>1</v>
      </c>
    </row>
    <row r="2876" spans="1:9" hidden="1">
      <c r="A2876">
        <v>12</v>
      </c>
      <c r="B2876" t="s">
        <v>176</v>
      </c>
      <c r="C2876" t="s">
        <v>445</v>
      </c>
      <c r="D2876" t="s">
        <v>157</v>
      </c>
      <c r="E2876" s="69" t="s">
        <v>163</v>
      </c>
      <c r="F2876" s="71" t="s">
        <v>445</v>
      </c>
      <c r="G2876" t="s">
        <v>205</v>
      </c>
      <c r="H2876" t="s">
        <v>435</v>
      </c>
      <c r="I2876" cm="1">
        <f t="array" ref="I2876">_xlfn.XLOOKUP(1,('Clean Data'!$A$1:$A$1893='Core data'!A2876)*('Clean Data'!$D$1:$D$1893='Core data'!D2876),'Clean Data'!$E$1:$E$1893,,0)</f>
        <v>1</v>
      </c>
    </row>
    <row r="2877" spans="1:9" hidden="1">
      <c r="A2877">
        <v>12</v>
      </c>
      <c r="B2877" t="s">
        <v>176</v>
      </c>
      <c r="C2877" t="s">
        <v>445</v>
      </c>
      <c r="D2877" t="s">
        <v>157</v>
      </c>
      <c r="E2877" s="68" t="s">
        <v>164</v>
      </c>
      <c r="F2877" s="70" t="s">
        <v>445</v>
      </c>
      <c r="G2877" t="s">
        <v>206</v>
      </c>
      <c r="H2877" t="s">
        <v>436</v>
      </c>
      <c r="I2877" cm="1">
        <f t="array" ref="I2877">_xlfn.XLOOKUP(1,('Clean Data'!$A$1:$A$1893='Core data'!A2877)*('Clean Data'!$D$1:$D$1893='Core data'!D2877),'Clean Data'!$E$1:$E$1893,,0)</f>
        <v>1</v>
      </c>
    </row>
    <row r="2878" spans="1:9" hidden="1">
      <c r="A2878">
        <v>12</v>
      </c>
      <c r="B2878" t="s">
        <v>176</v>
      </c>
      <c r="C2878" t="s">
        <v>445</v>
      </c>
      <c r="D2878" t="s">
        <v>157</v>
      </c>
      <c r="E2878" s="73" t="s">
        <v>162</v>
      </c>
      <c r="F2878" t="s">
        <v>445</v>
      </c>
      <c r="G2878" t="s">
        <v>12</v>
      </c>
      <c r="H2878" t="s">
        <v>434</v>
      </c>
      <c r="I2878" cm="1">
        <f t="array" ref="I2878">_xlfn.XLOOKUP(1,('Clean Data'!$A$1:$A$1893='Core data'!A2878)*('Clean Data'!$D$1:$D$1893='Core data'!D2878),'Clean Data'!$E$1:$E$1893,,0)</f>
        <v>1</v>
      </c>
    </row>
    <row r="2879" spans="1:9" hidden="1">
      <c r="A2879">
        <v>13</v>
      </c>
      <c r="B2879" t="s">
        <v>177</v>
      </c>
      <c r="C2879" t="s">
        <v>445</v>
      </c>
      <c r="D2879" t="s">
        <v>157</v>
      </c>
      <c r="E2879" s="69" t="s">
        <v>163</v>
      </c>
      <c r="F2879" s="71" t="s">
        <v>445</v>
      </c>
      <c r="G2879" t="s">
        <v>205</v>
      </c>
      <c r="H2879" t="s">
        <v>435</v>
      </c>
      <c r="I2879" cm="1">
        <f t="array" ref="I2879">_xlfn.XLOOKUP(1,('Clean Data'!$A$1:$A$1893='Core data'!A2879)*('Clean Data'!$D$1:$D$1893='Core data'!D2879),'Clean Data'!$E$1:$E$1893,,0)</f>
        <v>1</v>
      </c>
    </row>
    <row r="2880" spans="1:9" hidden="1">
      <c r="A2880">
        <v>13</v>
      </c>
      <c r="B2880" t="s">
        <v>177</v>
      </c>
      <c r="C2880" t="s">
        <v>445</v>
      </c>
      <c r="D2880" t="s">
        <v>157</v>
      </c>
      <c r="E2880" s="68" t="s">
        <v>164</v>
      </c>
      <c r="F2880" s="70" t="s">
        <v>445</v>
      </c>
      <c r="G2880" t="s">
        <v>206</v>
      </c>
      <c r="H2880" t="s">
        <v>436</v>
      </c>
      <c r="I2880" cm="1">
        <f t="array" ref="I2880">_xlfn.XLOOKUP(1,('Clean Data'!$A$1:$A$1893='Core data'!A2880)*('Clean Data'!$D$1:$D$1893='Core data'!D2880),'Clean Data'!$E$1:$E$1893,,0)</f>
        <v>1</v>
      </c>
    </row>
    <row r="2881" spans="1:9" hidden="1">
      <c r="A2881">
        <v>13</v>
      </c>
      <c r="B2881" t="s">
        <v>177</v>
      </c>
      <c r="C2881" t="s">
        <v>445</v>
      </c>
      <c r="D2881" t="s">
        <v>157</v>
      </c>
      <c r="E2881" s="73" t="s">
        <v>162</v>
      </c>
      <c r="F2881" t="s">
        <v>445</v>
      </c>
      <c r="G2881" t="s">
        <v>12</v>
      </c>
      <c r="H2881" t="s">
        <v>434</v>
      </c>
      <c r="I2881" cm="1">
        <f t="array" ref="I2881">_xlfn.XLOOKUP(1,('Clean Data'!$A$1:$A$1893='Core data'!A2881)*('Clean Data'!$D$1:$D$1893='Core data'!D2881),'Clean Data'!$E$1:$E$1893,,0)</f>
        <v>1</v>
      </c>
    </row>
    <row r="2882" spans="1:9" hidden="1">
      <c r="A2882">
        <v>14</v>
      </c>
      <c r="B2882" t="s">
        <v>178</v>
      </c>
      <c r="C2882" t="s">
        <v>445</v>
      </c>
      <c r="D2882" t="s">
        <v>157</v>
      </c>
      <c r="E2882" s="69" t="s">
        <v>163</v>
      </c>
      <c r="F2882" s="71" t="s">
        <v>445</v>
      </c>
      <c r="G2882" t="s">
        <v>205</v>
      </c>
      <c r="H2882" t="s">
        <v>435</v>
      </c>
      <c r="I2882" cm="1">
        <f t="array" ref="I2882">_xlfn.XLOOKUP(1,('Clean Data'!$A$1:$A$1893='Core data'!A2882)*('Clean Data'!$D$1:$D$1893='Core data'!D2882),'Clean Data'!$E$1:$E$1893,,0)</f>
        <v>1</v>
      </c>
    </row>
    <row r="2883" spans="1:9" hidden="1">
      <c r="A2883">
        <v>14</v>
      </c>
      <c r="B2883" t="s">
        <v>178</v>
      </c>
      <c r="C2883" t="s">
        <v>445</v>
      </c>
      <c r="D2883" t="s">
        <v>157</v>
      </c>
      <c r="E2883" s="68" t="s">
        <v>164</v>
      </c>
      <c r="F2883" s="70" t="s">
        <v>445</v>
      </c>
      <c r="G2883" t="s">
        <v>206</v>
      </c>
      <c r="H2883" t="s">
        <v>436</v>
      </c>
      <c r="I2883" cm="1">
        <f t="array" ref="I2883">_xlfn.XLOOKUP(1,('Clean Data'!$A$1:$A$1893='Core data'!A2883)*('Clean Data'!$D$1:$D$1893='Core data'!D2883),'Clean Data'!$E$1:$E$1893,,0)</f>
        <v>1</v>
      </c>
    </row>
    <row r="2884" spans="1:9" hidden="1">
      <c r="A2884">
        <v>14</v>
      </c>
      <c r="B2884" t="s">
        <v>178</v>
      </c>
      <c r="C2884" t="s">
        <v>445</v>
      </c>
      <c r="D2884" t="s">
        <v>157</v>
      </c>
      <c r="E2884" s="73" t="s">
        <v>162</v>
      </c>
      <c r="F2884" t="s">
        <v>445</v>
      </c>
      <c r="G2884" t="s">
        <v>12</v>
      </c>
      <c r="H2884" t="s">
        <v>434</v>
      </c>
      <c r="I2884" cm="1">
        <f t="array" ref="I2884">_xlfn.XLOOKUP(1,('Clean Data'!$A$1:$A$1893='Core data'!A2884)*('Clean Data'!$D$1:$D$1893='Core data'!D2884),'Clean Data'!$E$1:$E$1893,,0)</f>
        <v>1</v>
      </c>
    </row>
    <row r="2885" spans="1:9" hidden="1">
      <c r="A2885">
        <v>15</v>
      </c>
      <c r="B2885" t="s">
        <v>179</v>
      </c>
      <c r="C2885" t="s">
        <v>445</v>
      </c>
      <c r="D2885" t="s">
        <v>157</v>
      </c>
      <c r="E2885" s="69" t="s">
        <v>163</v>
      </c>
      <c r="F2885" s="71" t="s">
        <v>445</v>
      </c>
      <c r="G2885" t="s">
        <v>205</v>
      </c>
      <c r="H2885" t="s">
        <v>435</v>
      </c>
      <c r="I2885" cm="1">
        <f t="array" ref="I2885">_xlfn.XLOOKUP(1,('Clean Data'!$A$1:$A$1893='Core data'!A2885)*('Clean Data'!$D$1:$D$1893='Core data'!D2885),'Clean Data'!$E$1:$E$1893,,0)</f>
        <v>1</v>
      </c>
    </row>
    <row r="2886" spans="1:9" hidden="1">
      <c r="A2886">
        <v>15</v>
      </c>
      <c r="B2886" t="s">
        <v>179</v>
      </c>
      <c r="C2886" t="s">
        <v>445</v>
      </c>
      <c r="D2886" t="s">
        <v>157</v>
      </c>
      <c r="E2886" s="68" t="s">
        <v>164</v>
      </c>
      <c r="F2886" s="70" t="s">
        <v>445</v>
      </c>
      <c r="G2886" t="s">
        <v>206</v>
      </c>
      <c r="H2886" t="s">
        <v>436</v>
      </c>
      <c r="I2886" cm="1">
        <f t="array" ref="I2886">_xlfn.XLOOKUP(1,('Clean Data'!$A$1:$A$1893='Core data'!A2886)*('Clean Data'!$D$1:$D$1893='Core data'!D2886),'Clean Data'!$E$1:$E$1893,,0)</f>
        <v>1</v>
      </c>
    </row>
    <row r="2887" spans="1:9" hidden="1">
      <c r="A2887">
        <v>15</v>
      </c>
      <c r="B2887" t="s">
        <v>179</v>
      </c>
      <c r="C2887" t="s">
        <v>445</v>
      </c>
      <c r="D2887" t="s">
        <v>157</v>
      </c>
      <c r="E2887" s="73" t="s">
        <v>162</v>
      </c>
      <c r="F2887" t="s">
        <v>445</v>
      </c>
      <c r="G2887" t="s">
        <v>12</v>
      </c>
      <c r="H2887" t="s">
        <v>434</v>
      </c>
      <c r="I2887" cm="1">
        <f t="array" ref="I2887">_xlfn.XLOOKUP(1,('Clean Data'!$A$1:$A$1893='Core data'!A2887)*('Clean Data'!$D$1:$D$1893='Core data'!D2887),'Clean Data'!$E$1:$E$1893,,0)</f>
        <v>1</v>
      </c>
    </row>
    <row r="2888" spans="1:9" hidden="1">
      <c r="A2888">
        <v>16</v>
      </c>
      <c r="B2888" t="s">
        <v>180</v>
      </c>
      <c r="C2888" t="s">
        <v>445</v>
      </c>
      <c r="D2888" t="s">
        <v>157</v>
      </c>
      <c r="E2888" s="69" t="s">
        <v>163</v>
      </c>
      <c r="F2888" s="71" t="s">
        <v>445</v>
      </c>
      <c r="G2888" t="s">
        <v>205</v>
      </c>
      <c r="H2888" t="s">
        <v>435</v>
      </c>
      <c r="I2888" cm="1">
        <f t="array" ref="I2888">_xlfn.XLOOKUP(1,('Clean Data'!$A$1:$A$1893='Core data'!A2888)*('Clean Data'!$D$1:$D$1893='Core data'!D2888),'Clean Data'!$E$1:$E$1893,,0)</f>
        <v>0</v>
      </c>
    </row>
    <row r="2889" spans="1:9" hidden="1">
      <c r="A2889">
        <v>16</v>
      </c>
      <c r="B2889" t="s">
        <v>180</v>
      </c>
      <c r="C2889" t="s">
        <v>445</v>
      </c>
      <c r="D2889" t="s">
        <v>157</v>
      </c>
      <c r="E2889" s="68" t="s">
        <v>164</v>
      </c>
      <c r="F2889" s="70" t="s">
        <v>445</v>
      </c>
      <c r="G2889" t="s">
        <v>206</v>
      </c>
      <c r="H2889" t="s">
        <v>436</v>
      </c>
      <c r="I2889" cm="1">
        <f t="array" ref="I2889">_xlfn.XLOOKUP(1,('Clean Data'!$A$1:$A$1893='Core data'!A2889)*('Clean Data'!$D$1:$D$1893='Core data'!D2889),'Clean Data'!$E$1:$E$1893,,0)</f>
        <v>0</v>
      </c>
    </row>
    <row r="2890" spans="1:9" hidden="1">
      <c r="A2890">
        <v>16</v>
      </c>
      <c r="B2890" t="s">
        <v>180</v>
      </c>
      <c r="C2890" t="s">
        <v>445</v>
      </c>
      <c r="D2890" t="s">
        <v>157</v>
      </c>
      <c r="E2890" s="73" t="s">
        <v>162</v>
      </c>
      <c r="F2890" t="s">
        <v>445</v>
      </c>
      <c r="G2890" t="s">
        <v>12</v>
      </c>
      <c r="H2890" t="s">
        <v>434</v>
      </c>
      <c r="I2890" cm="1">
        <f t="array" ref="I2890">_xlfn.XLOOKUP(1,('Clean Data'!$A$1:$A$1893='Core data'!A2890)*('Clean Data'!$D$1:$D$1893='Core data'!D2890),'Clean Data'!$E$1:$E$1893,,0)</f>
        <v>0</v>
      </c>
    </row>
    <row r="2891" spans="1:9" hidden="1">
      <c r="A2891">
        <v>1</v>
      </c>
      <c r="B2891" t="s">
        <v>166</v>
      </c>
      <c r="C2891" t="s">
        <v>445</v>
      </c>
      <c r="D2891" t="s">
        <v>158</v>
      </c>
      <c r="E2891" s="69" t="s">
        <v>163</v>
      </c>
      <c r="F2891" s="71" t="s">
        <v>445</v>
      </c>
      <c r="G2891" t="s">
        <v>205</v>
      </c>
      <c r="H2891" t="s">
        <v>438</v>
      </c>
      <c r="I2891" cm="1">
        <f t="array" ref="I2891">_xlfn.XLOOKUP(1,('Clean Data'!$A$1:$A$1893='Core data'!A2891)*('Clean Data'!$D$1:$D$1893='Core data'!D2891),'Clean Data'!$E$1:$E$1893,,0)</f>
        <v>1</v>
      </c>
    </row>
    <row r="2892" spans="1:9" hidden="1">
      <c r="A2892">
        <v>1</v>
      </c>
      <c r="B2892" t="s">
        <v>166</v>
      </c>
      <c r="C2892" t="s">
        <v>445</v>
      </c>
      <c r="D2892" t="s">
        <v>158</v>
      </c>
      <c r="E2892" s="68" t="s">
        <v>164</v>
      </c>
      <c r="F2892" s="70" t="s">
        <v>445</v>
      </c>
      <c r="G2892" t="s">
        <v>206</v>
      </c>
      <c r="H2892" t="s">
        <v>439</v>
      </c>
      <c r="I2892" cm="1">
        <f t="array" ref="I2892">_xlfn.XLOOKUP(1,('Clean Data'!$A$1:$A$1893='Core data'!A2892)*('Clean Data'!$D$1:$D$1893='Core data'!D2892),'Clean Data'!$E$1:$E$1893,,0)</f>
        <v>1</v>
      </c>
    </row>
    <row r="2893" spans="1:9" hidden="1">
      <c r="A2893">
        <v>1</v>
      </c>
      <c r="B2893" t="s">
        <v>166</v>
      </c>
      <c r="C2893" t="s">
        <v>445</v>
      </c>
      <c r="D2893" t="s">
        <v>158</v>
      </c>
      <c r="E2893" s="73" t="s">
        <v>162</v>
      </c>
      <c r="F2893" t="s">
        <v>445</v>
      </c>
      <c r="G2893" t="s">
        <v>12</v>
      </c>
      <c r="H2893" t="s">
        <v>437</v>
      </c>
      <c r="I2893" cm="1">
        <f t="array" ref="I2893">_xlfn.XLOOKUP(1,('Clean Data'!$A$1:$A$1893='Core data'!A2893)*('Clean Data'!$D$1:$D$1893='Core data'!D2893),'Clean Data'!$E$1:$E$1893,,0)</f>
        <v>1</v>
      </c>
    </row>
    <row r="2894" spans="1:9" hidden="1">
      <c r="A2894">
        <v>2</v>
      </c>
      <c r="B2894" t="s">
        <v>167</v>
      </c>
      <c r="C2894" t="s">
        <v>445</v>
      </c>
      <c r="D2894" t="s">
        <v>158</v>
      </c>
      <c r="E2894" s="69" t="s">
        <v>163</v>
      </c>
      <c r="F2894" s="71" t="s">
        <v>445</v>
      </c>
      <c r="G2894" t="s">
        <v>205</v>
      </c>
      <c r="H2894" t="s">
        <v>438</v>
      </c>
      <c r="I2894" cm="1">
        <f t="array" ref="I2894">_xlfn.XLOOKUP(1,('Clean Data'!$A$1:$A$1893='Core data'!A2894)*('Clean Data'!$D$1:$D$1893='Core data'!D2894),'Clean Data'!$E$1:$E$1893,,0)</f>
        <v>1</v>
      </c>
    </row>
    <row r="2895" spans="1:9" hidden="1">
      <c r="A2895">
        <v>2</v>
      </c>
      <c r="B2895" t="s">
        <v>167</v>
      </c>
      <c r="C2895" t="s">
        <v>445</v>
      </c>
      <c r="D2895" t="s">
        <v>158</v>
      </c>
      <c r="E2895" s="68" t="s">
        <v>164</v>
      </c>
      <c r="F2895" s="70" t="s">
        <v>445</v>
      </c>
      <c r="G2895" t="s">
        <v>206</v>
      </c>
      <c r="H2895" t="s">
        <v>439</v>
      </c>
      <c r="I2895" cm="1">
        <f t="array" ref="I2895">_xlfn.XLOOKUP(1,('Clean Data'!$A$1:$A$1893='Core data'!A2895)*('Clean Data'!$D$1:$D$1893='Core data'!D2895),'Clean Data'!$E$1:$E$1893,,0)</f>
        <v>1</v>
      </c>
    </row>
    <row r="2896" spans="1:9" hidden="1">
      <c r="A2896">
        <v>2</v>
      </c>
      <c r="B2896" t="s">
        <v>167</v>
      </c>
      <c r="C2896" t="s">
        <v>445</v>
      </c>
      <c r="D2896" t="s">
        <v>158</v>
      </c>
      <c r="E2896" s="73" t="s">
        <v>162</v>
      </c>
      <c r="F2896" t="s">
        <v>445</v>
      </c>
      <c r="G2896" t="s">
        <v>12</v>
      </c>
      <c r="H2896" t="s">
        <v>437</v>
      </c>
      <c r="I2896" cm="1">
        <f t="array" ref="I2896">_xlfn.XLOOKUP(1,('Clean Data'!$A$1:$A$1893='Core data'!A2896)*('Clean Data'!$D$1:$D$1893='Core data'!D2896),'Clean Data'!$E$1:$E$1893,,0)</f>
        <v>1</v>
      </c>
    </row>
    <row r="2897" spans="1:9" hidden="1">
      <c r="A2897">
        <v>4</v>
      </c>
      <c r="B2897" t="s">
        <v>444</v>
      </c>
      <c r="C2897" t="s">
        <v>445</v>
      </c>
      <c r="D2897" t="s">
        <v>158</v>
      </c>
      <c r="E2897" s="69" t="s">
        <v>163</v>
      </c>
      <c r="F2897" s="71" t="s">
        <v>445</v>
      </c>
      <c r="G2897" t="s">
        <v>205</v>
      </c>
      <c r="H2897" t="s">
        <v>438</v>
      </c>
      <c r="I2897" cm="1">
        <f t="array" ref="I2897">_xlfn.XLOOKUP(1,('Clean Data'!$A$1:$A$1893='Core data'!A2897)*('Clean Data'!$D$1:$D$1893='Core data'!D2897),'Clean Data'!$E$1:$E$1893,,0)</f>
        <v>1</v>
      </c>
    </row>
    <row r="2898" spans="1:9" hidden="1">
      <c r="A2898">
        <v>4</v>
      </c>
      <c r="B2898" t="s">
        <v>444</v>
      </c>
      <c r="C2898" t="s">
        <v>445</v>
      </c>
      <c r="D2898" t="s">
        <v>158</v>
      </c>
      <c r="E2898" s="68" t="s">
        <v>164</v>
      </c>
      <c r="F2898" s="70" t="s">
        <v>445</v>
      </c>
      <c r="G2898" t="s">
        <v>206</v>
      </c>
      <c r="H2898" t="s">
        <v>439</v>
      </c>
      <c r="I2898" cm="1">
        <f t="array" ref="I2898">_xlfn.XLOOKUP(1,('Clean Data'!$A$1:$A$1893='Core data'!A2898)*('Clean Data'!$D$1:$D$1893='Core data'!D2898),'Clean Data'!$E$1:$E$1893,,0)</f>
        <v>1</v>
      </c>
    </row>
    <row r="2899" spans="1:9" hidden="1">
      <c r="A2899">
        <v>4</v>
      </c>
      <c r="B2899" t="s">
        <v>444</v>
      </c>
      <c r="C2899" t="s">
        <v>445</v>
      </c>
      <c r="D2899" t="s">
        <v>158</v>
      </c>
      <c r="E2899" s="73" t="s">
        <v>162</v>
      </c>
      <c r="F2899" t="s">
        <v>445</v>
      </c>
      <c r="G2899" t="s">
        <v>12</v>
      </c>
      <c r="H2899" t="s">
        <v>437</v>
      </c>
      <c r="I2899" cm="1">
        <f t="array" ref="I2899">_xlfn.XLOOKUP(1,('Clean Data'!$A$1:$A$1893='Core data'!A2899)*('Clean Data'!$D$1:$D$1893='Core data'!D2899),'Clean Data'!$E$1:$E$1893,,0)</f>
        <v>1</v>
      </c>
    </row>
    <row r="2900" spans="1:9" hidden="1">
      <c r="A2900">
        <v>5</v>
      </c>
      <c r="B2900" t="s">
        <v>169</v>
      </c>
      <c r="C2900" t="s">
        <v>445</v>
      </c>
      <c r="D2900" t="s">
        <v>158</v>
      </c>
      <c r="E2900" s="69" t="s">
        <v>163</v>
      </c>
      <c r="F2900" s="71" t="s">
        <v>445</v>
      </c>
      <c r="G2900" t="s">
        <v>205</v>
      </c>
      <c r="H2900" t="s">
        <v>438</v>
      </c>
      <c r="I2900" cm="1">
        <f t="array" ref="I2900">_xlfn.XLOOKUP(1,('Clean Data'!$A$1:$A$1893='Core data'!A2900)*('Clean Data'!$D$1:$D$1893='Core data'!D2900),'Clean Data'!$E$1:$E$1893,,0)</f>
        <v>1</v>
      </c>
    </row>
    <row r="2901" spans="1:9" hidden="1">
      <c r="A2901">
        <v>5</v>
      </c>
      <c r="B2901" t="s">
        <v>169</v>
      </c>
      <c r="C2901" t="s">
        <v>445</v>
      </c>
      <c r="D2901" t="s">
        <v>158</v>
      </c>
      <c r="E2901" s="68" t="s">
        <v>164</v>
      </c>
      <c r="F2901" s="70" t="s">
        <v>445</v>
      </c>
      <c r="G2901" t="s">
        <v>206</v>
      </c>
      <c r="H2901" t="s">
        <v>439</v>
      </c>
      <c r="I2901" cm="1">
        <f t="array" ref="I2901">_xlfn.XLOOKUP(1,('Clean Data'!$A$1:$A$1893='Core data'!A2901)*('Clean Data'!$D$1:$D$1893='Core data'!D2901),'Clean Data'!$E$1:$E$1893,,0)</f>
        <v>1</v>
      </c>
    </row>
    <row r="2902" spans="1:9" hidden="1">
      <c r="A2902">
        <v>5</v>
      </c>
      <c r="B2902" t="s">
        <v>169</v>
      </c>
      <c r="C2902" t="s">
        <v>445</v>
      </c>
      <c r="D2902" t="s">
        <v>158</v>
      </c>
      <c r="E2902" s="73" t="s">
        <v>162</v>
      </c>
      <c r="F2902" t="s">
        <v>445</v>
      </c>
      <c r="G2902" t="s">
        <v>12</v>
      </c>
      <c r="H2902" t="s">
        <v>437</v>
      </c>
      <c r="I2902" cm="1">
        <f t="array" ref="I2902">_xlfn.XLOOKUP(1,('Clean Data'!$A$1:$A$1893='Core data'!A2902)*('Clean Data'!$D$1:$D$1893='Core data'!D2902),'Clean Data'!$E$1:$E$1893,,0)</f>
        <v>1</v>
      </c>
    </row>
    <row r="2903" spans="1:9" hidden="1">
      <c r="A2903">
        <v>6</v>
      </c>
      <c r="B2903" t="s">
        <v>170</v>
      </c>
      <c r="C2903" t="s">
        <v>445</v>
      </c>
      <c r="D2903" t="s">
        <v>158</v>
      </c>
      <c r="E2903" s="69" t="s">
        <v>163</v>
      </c>
      <c r="F2903" s="71" t="s">
        <v>445</v>
      </c>
      <c r="G2903" t="s">
        <v>205</v>
      </c>
      <c r="H2903" t="s">
        <v>438</v>
      </c>
      <c r="I2903" cm="1">
        <f t="array" ref="I2903">_xlfn.XLOOKUP(1,('Clean Data'!$A$1:$A$1893='Core data'!A2903)*('Clean Data'!$D$1:$D$1893='Core data'!D2903),'Clean Data'!$E$1:$E$1893,,0)</f>
        <v>1</v>
      </c>
    </row>
    <row r="2904" spans="1:9" hidden="1">
      <c r="A2904">
        <v>6</v>
      </c>
      <c r="B2904" t="s">
        <v>170</v>
      </c>
      <c r="C2904" t="s">
        <v>445</v>
      </c>
      <c r="D2904" t="s">
        <v>158</v>
      </c>
      <c r="E2904" s="68" t="s">
        <v>164</v>
      </c>
      <c r="F2904" s="70" t="s">
        <v>445</v>
      </c>
      <c r="G2904" t="s">
        <v>206</v>
      </c>
      <c r="H2904" t="s">
        <v>439</v>
      </c>
      <c r="I2904" cm="1">
        <f t="array" ref="I2904">_xlfn.XLOOKUP(1,('Clean Data'!$A$1:$A$1893='Core data'!A2904)*('Clean Data'!$D$1:$D$1893='Core data'!D2904),'Clean Data'!$E$1:$E$1893,,0)</f>
        <v>1</v>
      </c>
    </row>
    <row r="2905" spans="1:9" hidden="1">
      <c r="A2905">
        <v>6</v>
      </c>
      <c r="B2905" t="s">
        <v>170</v>
      </c>
      <c r="C2905" t="s">
        <v>445</v>
      </c>
      <c r="D2905" t="s">
        <v>158</v>
      </c>
      <c r="E2905" s="73" t="s">
        <v>162</v>
      </c>
      <c r="F2905" t="s">
        <v>445</v>
      </c>
      <c r="G2905" t="s">
        <v>12</v>
      </c>
      <c r="H2905" t="s">
        <v>437</v>
      </c>
      <c r="I2905" cm="1">
        <f t="array" ref="I2905">_xlfn.XLOOKUP(1,('Clean Data'!$A$1:$A$1893='Core data'!A2905)*('Clean Data'!$D$1:$D$1893='Core data'!D2905),'Clean Data'!$E$1:$E$1893,,0)</f>
        <v>1</v>
      </c>
    </row>
    <row r="2906" spans="1:9" hidden="1">
      <c r="A2906">
        <v>7</v>
      </c>
      <c r="B2906" t="s">
        <v>171</v>
      </c>
      <c r="C2906" t="s">
        <v>445</v>
      </c>
      <c r="D2906" t="s">
        <v>158</v>
      </c>
      <c r="E2906" s="69" t="s">
        <v>163</v>
      </c>
      <c r="F2906" s="71" t="s">
        <v>445</v>
      </c>
      <c r="G2906" t="s">
        <v>205</v>
      </c>
      <c r="H2906" t="s">
        <v>438</v>
      </c>
      <c r="I2906" cm="1">
        <f t="array" ref="I2906">_xlfn.XLOOKUP(1,('Clean Data'!$A$1:$A$1893='Core data'!A2906)*('Clean Data'!$D$1:$D$1893='Core data'!D2906),'Clean Data'!$E$1:$E$1893,,0)</f>
        <v>1</v>
      </c>
    </row>
    <row r="2907" spans="1:9" hidden="1">
      <c r="A2907">
        <v>7</v>
      </c>
      <c r="B2907" t="s">
        <v>171</v>
      </c>
      <c r="C2907" t="s">
        <v>445</v>
      </c>
      <c r="D2907" t="s">
        <v>158</v>
      </c>
      <c r="E2907" s="68" t="s">
        <v>164</v>
      </c>
      <c r="F2907" s="70" t="s">
        <v>445</v>
      </c>
      <c r="G2907" t="s">
        <v>206</v>
      </c>
      <c r="H2907" t="s">
        <v>439</v>
      </c>
      <c r="I2907" cm="1">
        <f t="array" ref="I2907">_xlfn.XLOOKUP(1,('Clean Data'!$A$1:$A$1893='Core data'!A2907)*('Clean Data'!$D$1:$D$1893='Core data'!D2907),'Clean Data'!$E$1:$E$1893,,0)</f>
        <v>1</v>
      </c>
    </row>
    <row r="2908" spans="1:9" hidden="1">
      <c r="A2908">
        <v>7</v>
      </c>
      <c r="B2908" t="s">
        <v>171</v>
      </c>
      <c r="C2908" t="s">
        <v>445</v>
      </c>
      <c r="D2908" t="s">
        <v>158</v>
      </c>
      <c r="E2908" s="73" t="s">
        <v>162</v>
      </c>
      <c r="F2908" t="s">
        <v>445</v>
      </c>
      <c r="G2908" t="s">
        <v>12</v>
      </c>
      <c r="H2908" t="s">
        <v>437</v>
      </c>
      <c r="I2908" cm="1">
        <f t="array" ref="I2908">_xlfn.XLOOKUP(1,('Clean Data'!$A$1:$A$1893='Core data'!A2908)*('Clean Data'!$D$1:$D$1893='Core data'!D2908),'Clean Data'!$E$1:$E$1893,,0)</f>
        <v>1</v>
      </c>
    </row>
    <row r="2909" spans="1:9" hidden="1">
      <c r="A2909">
        <v>8</v>
      </c>
      <c r="B2909" t="s">
        <v>172</v>
      </c>
      <c r="C2909" t="s">
        <v>445</v>
      </c>
      <c r="D2909" t="s">
        <v>158</v>
      </c>
      <c r="E2909" s="69" t="s">
        <v>163</v>
      </c>
      <c r="F2909" s="71" t="s">
        <v>445</v>
      </c>
      <c r="G2909" t="s">
        <v>205</v>
      </c>
      <c r="H2909" t="s">
        <v>438</v>
      </c>
      <c r="I2909" cm="1">
        <f t="array" ref="I2909">_xlfn.XLOOKUP(1,('Clean Data'!$A$1:$A$1893='Core data'!A2909)*('Clean Data'!$D$1:$D$1893='Core data'!D2909),'Clean Data'!$E$1:$E$1893,,0)</f>
        <v>0</v>
      </c>
    </row>
    <row r="2910" spans="1:9" hidden="1">
      <c r="A2910">
        <v>8</v>
      </c>
      <c r="B2910" t="s">
        <v>172</v>
      </c>
      <c r="C2910" t="s">
        <v>445</v>
      </c>
      <c r="D2910" t="s">
        <v>158</v>
      </c>
      <c r="E2910" s="68" t="s">
        <v>164</v>
      </c>
      <c r="F2910" s="70" t="s">
        <v>445</v>
      </c>
      <c r="G2910" t="s">
        <v>206</v>
      </c>
      <c r="H2910" t="s">
        <v>439</v>
      </c>
      <c r="I2910" cm="1">
        <f t="array" ref="I2910">_xlfn.XLOOKUP(1,('Clean Data'!$A$1:$A$1893='Core data'!A2910)*('Clean Data'!$D$1:$D$1893='Core data'!D2910),'Clean Data'!$E$1:$E$1893,,0)</f>
        <v>0</v>
      </c>
    </row>
    <row r="2911" spans="1:9" hidden="1">
      <c r="A2911">
        <v>8</v>
      </c>
      <c r="B2911" t="s">
        <v>172</v>
      </c>
      <c r="C2911" t="s">
        <v>445</v>
      </c>
      <c r="D2911" t="s">
        <v>158</v>
      </c>
      <c r="E2911" s="73" t="s">
        <v>162</v>
      </c>
      <c r="F2911" t="s">
        <v>445</v>
      </c>
      <c r="G2911" t="s">
        <v>12</v>
      </c>
      <c r="H2911" t="s">
        <v>437</v>
      </c>
      <c r="I2911" cm="1">
        <f t="array" ref="I2911">_xlfn.XLOOKUP(1,('Clean Data'!$A$1:$A$1893='Core data'!A2911)*('Clean Data'!$D$1:$D$1893='Core data'!D2911),'Clean Data'!$E$1:$E$1893,,0)</f>
        <v>0</v>
      </c>
    </row>
    <row r="2912" spans="1:9" hidden="1">
      <c r="A2912">
        <v>9</v>
      </c>
      <c r="B2912" t="s">
        <v>173</v>
      </c>
      <c r="C2912" t="s">
        <v>445</v>
      </c>
      <c r="D2912" t="s">
        <v>158</v>
      </c>
      <c r="E2912" s="69" t="s">
        <v>163</v>
      </c>
      <c r="F2912" s="71" t="s">
        <v>445</v>
      </c>
      <c r="G2912" t="s">
        <v>205</v>
      </c>
      <c r="H2912" t="s">
        <v>438</v>
      </c>
      <c r="I2912" cm="1">
        <f t="array" ref="I2912">_xlfn.XLOOKUP(1,('Clean Data'!$A$1:$A$1893='Core data'!A2912)*('Clean Data'!$D$1:$D$1893='Core data'!D2912),'Clean Data'!$E$1:$E$1893,,0)</f>
        <v>1</v>
      </c>
    </row>
    <row r="2913" spans="1:9" hidden="1">
      <c r="A2913">
        <v>9</v>
      </c>
      <c r="B2913" t="s">
        <v>173</v>
      </c>
      <c r="C2913" t="s">
        <v>445</v>
      </c>
      <c r="D2913" t="s">
        <v>158</v>
      </c>
      <c r="E2913" s="68" t="s">
        <v>164</v>
      </c>
      <c r="F2913" s="70" t="s">
        <v>445</v>
      </c>
      <c r="G2913" t="s">
        <v>206</v>
      </c>
      <c r="H2913" t="s">
        <v>439</v>
      </c>
      <c r="I2913" cm="1">
        <f t="array" ref="I2913">_xlfn.XLOOKUP(1,('Clean Data'!$A$1:$A$1893='Core data'!A2913)*('Clean Data'!$D$1:$D$1893='Core data'!D2913),'Clean Data'!$E$1:$E$1893,,0)</f>
        <v>1</v>
      </c>
    </row>
    <row r="2914" spans="1:9" hidden="1">
      <c r="A2914">
        <v>9</v>
      </c>
      <c r="B2914" t="s">
        <v>173</v>
      </c>
      <c r="C2914" t="s">
        <v>445</v>
      </c>
      <c r="D2914" t="s">
        <v>158</v>
      </c>
      <c r="E2914" s="73" t="s">
        <v>162</v>
      </c>
      <c r="F2914" t="s">
        <v>445</v>
      </c>
      <c r="G2914" t="s">
        <v>12</v>
      </c>
      <c r="H2914" t="s">
        <v>437</v>
      </c>
      <c r="I2914" cm="1">
        <f t="array" ref="I2914">_xlfn.XLOOKUP(1,('Clean Data'!$A$1:$A$1893='Core data'!A2914)*('Clean Data'!$D$1:$D$1893='Core data'!D2914),'Clean Data'!$E$1:$E$1893,,0)</f>
        <v>1</v>
      </c>
    </row>
    <row r="2915" spans="1:9" hidden="1">
      <c r="A2915">
        <v>10</v>
      </c>
      <c r="B2915" t="s">
        <v>174</v>
      </c>
      <c r="C2915" t="s">
        <v>445</v>
      </c>
      <c r="D2915" t="s">
        <v>158</v>
      </c>
      <c r="E2915" s="69" t="s">
        <v>163</v>
      </c>
      <c r="F2915" s="71" t="s">
        <v>445</v>
      </c>
      <c r="G2915" t="s">
        <v>205</v>
      </c>
      <c r="H2915" t="s">
        <v>438</v>
      </c>
      <c r="I2915" cm="1">
        <f t="array" ref="I2915">_xlfn.XLOOKUP(1,('Clean Data'!$A$1:$A$1893='Core data'!A2915)*('Clean Data'!$D$1:$D$1893='Core data'!D2915),'Clean Data'!$E$1:$E$1893,,0)</f>
        <v>1</v>
      </c>
    </row>
    <row r="2916" spans="1:9" hidden="1">
      <c r="A2916">
        <v>10</v>
      </c>
      <c r="B2916" t="s">
        <v>174</v>
      </c>
      <c r="C2916" t="s">
        <v>445</v>
      </c>
      <c r="D2916" t="s">
        <v>158</v>
      </c>
      <c r="E2916" s="68" t="s">
        <v>164</v>
      </c>
      <c r="F2916" s="70" t="s">
        <v>445</v>
      </c>
      <c r="G2916" t="s">
        <v>206</v>
      </c>
      <c r="H2916" t="s">
        <v>439</v>
      </c>
      <c r="I2916" cm="1">
        <f t="array" ref="I2916">_xlfn.XLOOKUP(1,('Clean Data'!$A$1:$A$1893='Core data'!A2916)*('Clean Data'!$D$1:$D$1893='Core data'!D2916),'Clean Data'!$E$1:$E$1893,,0)</f>
        <v>1</v>
      </c>
    </row>
    <row r="2917" spans="1:9" hidden="1">
      <c r="A2917">
        <v>10</v>
      </c>
      <c r="B2917" t="s">
        <v>174</v>
      </c>
      <c r="C2917" t="s">
        <v>445</v>
      </c>
      <c r="D2917" t="s">
        <v>158</v>
      </c>
      <c r="E2917" s="73" t="s">
        <v>162</v>
      </c>
      <c r="F2917" t="s">
        <v>445</v>
      </c>
      <c r="G2917" t="s">
        <v>12</v>
      </c>
      <c r="H2917" t="s">
        <v>437</v>
      </c>
      <c r="I2917" cm="1">
        <f t="array" ref="I2917">_xlfn.XLOOKUP(1,('Clean Data'!$A$1:$A$1893='Core data'!A2917)*('Clean Data'!$D$1:$D$1893='Core data'!D2917),'Clean Data'!$E$1:$E$1893,,0)</f>
        <v>1</v>
      </c>
    </row>
    <row r="2918" spans="1:9" hidden="1">
      <c r="A2918">
        <v>11</v>
      </c>
      <c r="B2918" t="s">
        <v>175</v>
      </c>
      <c r="C2918" t="s">
        <v>445</v>
      </c>
      <c r="D2918" t="s">
        <v>158</v>
      </c>
      <c r="E2918" s="69" t="s">
        <v>163</v>
      </c>
      <c r="F2918" s="71" t="s">
        <v>445</v>
      </c>
      <c r="G2918" t="s">
        <v>205</v>
      </c>
      <c r="H2918" t="s">
        <v>438</v>
      </c>
      <c r="I2918" cm="1">
        <f t="array" ref="I2918">_xlfn.XLOOKUP(1,('Clean Data'!$A$1:$A$1893='Core data'!A2918)*('Clean Data'!$D$1:$D$1893='Core data'!D2918),'Clean Data'!$E$1:$E$1893,,0)</f>
        <v>1</v>
      </c>
    </row>
    <row r="2919" spans="1:9" hidden="1">
      <c r="A2919">
        <v>11</v>
      </c>
      <c r="B2919" t="s">
        <v>175</v>
      </c>
      <c r="C2919" t="s">
        <v>445</v>
      </c>
      <c r="D2919" t="s">
        <v>158</v>
      </c>
      <c r="E2919" s="68" t="s">
        <v>164</v>
      </c>
      <c r="F2919" s="70" t="s">
        <v>445</v>
      </c>
      <c r="G2919" t="s">
        <v>206</v>
      </c>
      <c r="H2919" t="s">
        <v>439</v>
      </c>
      <c r="I2919" cm="1">
        <f t="array" ref="I2919">_xlfn.XLOOKUP(1,('Clean Data'!$A$1:$A$1893='Core data'!A2919)*('Clean Data'!$D$1:$D$1893='Core data'!D2919),'Clean Data'!$E$1:$E$1893,,0)</f>
        <v>1</v>
      </c>
    </row>
    <row r="2920" spans="1:9" hidden="1">
      <c r="A2920">
        <v>11</v>
      </c>
      <c r="B2920" t="s">
        <v>175</v>
      </c>
      <c r="C2920" t="s">
        <v>445</v>
      </c>
      <c r="D2920" t="s">
        <v>158</v>
      </c>
      <c r="E2920" s="73" t="s">
        <v>162</v>
      </c>
      <c r="F2920" t="s">
        <v>445</v>
      </c>
      <c r="G2920" t="s">
        <v>12</v>
      </c>
      <c r="H2920" t="s">
        <v>437</v>
      </c>
      <c r="I2920" cm="1">
        <f t="array" ref="I2920">_xlfn.XLOOKUP(1,('Clean Data'!$A$1:$A$1893='Core data'!A2920)*('Clean Data'!$D$1:$D$1893='Core data'!D2920),'Clean Data'!$E$1:$E$1893,,0)</f>
        <v>1</v>
      </c>
    </row>
    <row r="2921" spans="1:9" hidden="1">
      <c r="A2921">
        <v>12</v>
      </c>
      <c r="B2921" t="s">
        <v>176</v>
      </c>
      <c r="C2921" t="s">
        <v>445</v>
      </c>
      <c r="D2921" t="s">
        <v>158</v>
      </c>
      <c r="E2921" s="69" t="s">
        <v>163</v>
      </c>
      <c r="F2921" s="71" t="s">
        <v>445</v>
      </c>
      <c r="G2921" t="s">
        <v>205</v>
      </c>
      <c r="H2921" t="s">
        <v>438</v>
      </c>
      <c r="I2921" cm="1">
        <f t="array" ref="I2921">_xlfn.XLOOKUP(1,('Clean Data'!$A$1:$A$1893='Core data'!A2921)*('Clean Data'!$D$1:$D$1893='Core data'!D2921),'Clean Data'!$E$1:$E$1893,,0)</f>
        <v>1</v>
      </c>
    </row>
    <row r="2922" spans="1:9" hidden="1">
      <c r="A2922">
        <v>12</v>
      </c>
      <c r="B2922" t="s">
        <v>176</v>
      </c>
      <c r="C2922" t="s">
        <v>445</v>
      </c>
      <c r="D2922" t="s">
        <v>158</v>
      </c>
      <c r="E2922" s="68" t="s">
        <v>164</v>
      </c>
      <c r="F2922" s="70" t="s">
        <v>445</v>
      </c>
      <c r="G2922" t="s">
        <v>206</v>
      </c>
      <c r="H2922" t="s">
        <v>439</v>
      </c>
      <c r="I2922" cm="1">
        <f t="array" ref="I2922">_xlfn.XLOOKUP(1,('Clean Data'!$A$1:$A$1893='Core data'!A2922)*('Clean Data'!$D$1:$D$1893='Core data'!D2922),'Clean Data'!$E$1:$E$1893,,0)</f>
        <v>1</v>
      </c>
    </row>
    <row r="2923" spans="1:9" hidden="1">
      <c r="A2923">
        <v>12</v>
      </c>
      <c r="B2923" t="s">
        <v>176</v>
      </c>
      <c r="C2923" t="s">
        <v>445</v>
      </c>
      <c r="D2923" t="s">
        <v>158</v>
      </c>
      <c r="E2923" s="73" t="s">
        <v>162</v>
      </c>
      <c r="F2923" t="s">
        <v>445</v>
      </c>
      <c r="G2923" t="s">
        <v>12</v>
      </c>
      <c r="H2923" t="s">
        <v>437</v>
      </c>
      <c r="I2923" cm="1">
        <f t="array" ref="I2923">_xlfn.XLOOKUP(1,('Clean Data'!$A$1:$A$1893='Core data'!A2923)*('Clean Data'!$D$1:$D$1893='Core data'!D2923),'Clean Data'!$E$1:$E$1893,,0)</f>
        <v>1</v>
      </c>
    </row>
    <row r="2924" spans="1:9" hidden="1">
      <c r="A2924">
        <v>13</v>
      </c>
      <c r="B2924" t="s">
        <v>177</v>
      </c>
      <c r="C2924" t="s">
        <v>445</v>
      </c>
      <c r="D2924" t="s">
        <v>158</v>
      </c>
      <c r="E2924" s="69" t="s">
        <v>163</v>
      </c>
      <c r="F2924" s="71" t="s">
        <v>445</v>
      </c>
      <c r="G2924" t="s">
        <v>205</v>
      </c>
      <c r="H2924" t="s">
        <v>438</v>
      </c>
      <c r="I2924" cm="1">
        <f t="array" ref="I2924">_xlfn.XLOOKUP(1,('Clean Data'!$A$1:$A$1893='Core data'!A2924)*('Clean Data'!$D$1:$D$1893='Core data'!D2924),'Clean Data'!$E$1:$E$1893,,0)</f>
        <v>1</v>
      </c>
    </row>
    <row r="2925" spans="1:9" hidden="1">
      <c r="A2925">
        <v>13</v>
      </c>
      <c r="B2925" t="s">
        <v>177</v>
      </c>
      <c r="C2925" t="s">
        <v>445</v>
      </c>
      <c r="D2925" t="s">
        <v>158</v>
      </c>
      <c r="E2925" s="68" t="s">
        <v>164</v>
      </c>
      <c r="F2925" s="70" t="s">
        <v>445</v>
      </c>
      <c r="G2925" t="s">
        <v>206</v>
      </c>
      <c r="H2925" t="s">
        <v>439</v>
      </c>
      <c r="I2925" cm="1">
        <f t="array" ref="I2925">_xlfn.XLOOKUP(1,('Clean Data'!$A$1:$A$1893='Core data'!A2925)*('Clean Data'!$D$1:$D$1893='Core data'!D2925),'Clean Data'!$E$1:$E$1893,,0)</f>
        <v>1</v>
      </c>
    </row>
    <row r="2926" spans="1:9" hidden="1">
      <c r="A2926">
        <v>13</v>
      </c>
      <c r="B2926" t="s">
        <v>177</v>
      </c>
      <c r="C2926" t="s">
        <v>445</v>
      </c>
      <c r="D2926" t="s">
        <v>158</v>
      </c>
      <c r="E2926" s="73" t="s">
        <v>162</v>
      </c>
      <c r="F2926" t="s">
        <v>445</v>
      </c>
      <c r="G2926" t="s">
        <v>12</v>
      </c>
      <c r="H2926" t="s">
        <v>437</v>
      </c>
      <c r="I2926" cm="1">
        <f t="array" ref="I2926">_xlfn.XLOOKUP(1,('Clean Data'!$A$1:$A$1893='Core data'!A2926)*('Clean Data'!$D$1:$D$1893='Core data'!D2926),'Clean Data'!$E$1:$E$1893,,0)</f>
        <v>1</v>
      </c>
    </row>
    <row r="2927" spans="1:9" hidden="1">
      <c r="A2927">
        <v>14</v>
      </c>
      <c r="B2927" t="s">
        <v>178</v>
      </c>
      <c r="C2927" t="s">
        <v>445</v>
      </c>
      <c r="D2927" t="s">
        <v>158</v>
      </c>
      <c r="E2927" s="69" t="s">
        <v>163</v>
      </c>
      <c r="F2927" s="71" t="s">
        <v>445</v>
      </c>
      <c r="G2927" t="s">
        <v>205</v>
      </c>
      <c r="H2927" t="s">
        <v>438</v>
      </c>
      <c r="I2927" cm="1">
        <f t="array" ref="I2927">_xlfn.XLOOKUP(1,('Clean Data'!$A$1:$A$1893='Core data'!A2927)*('Clean Data'!$D$1:$D$1893='Core data'!D2927),'Clean Data'!$E$1:$E$1893,,0)</f>
        <v>1</v>
      </c>
    </row>
    <row r="2928" spans="1:9" hidden="1">
      <c r="A2928">
        <v>14</v>
      </c>
      <c r="B2928" t="s">
        <v>178</v>
      </c>
      <c r="C2928" t="s">
        <v>445</v>
      </c>
      <c r="D2928" t="s">
        <v>158</v>
      </c>
      <c r="E2928" s="68" t="s">
        <v>164</v>
      </c>
      <c r="F2928" s="70" t="s">
        <v>445</v>
      </c>
      <c r="G2928" t="s">
        <v>206</v>
      </c>
      <c r="H2928" t="s">
        <v>439</v>
      </c>
      <c r="I2928" cm="1">
        <f t="array" ref="I2928">_xlfn.XLOOKUP(1,('Clean Data'!$A$1:$A$1893='Core data'!A2928)*('Clean Data'!$D$1:$D$1893='Core data'!D2928),'Clean Data'!$E$1:$E$1893,,0)</f>
        <v>1</v>
      </c>
    </row>
    <row r="2929" spans="1:9" hidden="1">
      <c r="A2929">
        <v>14</v>
      </c>
      <c r="B2929" t="s">
        <v>178</v>
      </c>
      <c r="C2929" t="s">
        <v>445</v>
      </c>
      <c r="D2929" t="s">
        <v>158</v>
      </c>
      <c r="E2929" s="73" t="s">
        <v>162</v>
      </c>
      <c r="F2929" t="s">
        <v>445</v>
      </c>
      <c r="G2929" t="s">
        <v>12</v>
      </c>
      <c r="H2929" t="s">
        <v>437</v>
      </c>
      <c r="I2929" cm="1">
        <f t="array" ref="I2929">_xlfn.XLOOKUP(1,('Clean Data'!$A$1:$A$1893='Core data'!A2929)*('Clean Data'!$D$1:$D$1893='Core data'!D2929),'Clean Data'!$E$1:$E$1893,,0)</f>
        <v>1</v>
      </c>
    </row>
    <row r="2930" spans="1:9" hidden="1">
      <c r="A2930">
        <v>15</v>
      </c>
      <c r="B2930" t="s">
        <v>179</v>
      </c>
      <c r="C2930" t="s">
        <v>445</v>
      </c>
      <c r="D2930" t="s">
        <v>158</v>
      </c>
      <c r="E2930" s="69" t="s">
        <v>163</v>
      </c>
      <c r="F2930" s="71" t="s">
        <v>445</v>
      </c>
      <c r="G2930" t="s">
        <v>205</v>
      </c>
      <c r="H2930" t="s">
        <v>438</v>
      </c>
      <c r="I2930" cm="1">
        <f t="array" ref="I2930">_xlfn.XLOOKUP(1,('Clean Data'!$A$1:$A$1893='Core data'!A2930)*('Clean Data'!$D$1:$D$1893='Core data'!D2930),'Clean Data'!$E$1:$E$1893,,0)</f>
        <v>1</v>
      </c>
    </row>
    <row r="2931" spans="1:9" hidden="1">
      <c r="A2931">
        <v>15</v>
      </c>
      <c r="B2931" t="s">
        <v>179</v>
      </c>
      <c r="C2931" t="s">
        <v>445</v>
      </c>
      <c r="D2931" t="s">
        <v>158</v>
      </c>
      <c r="E2931" s="68" t="s">
        <v>164</v>
      </c>
      <c r="F2931" s="70" t="s">
        <v>445</v>
      </c>
      <c r="G2931" t="s">
        <v>206</v>
      </c>
      <c r="H2931" t="s">
        <v>439</v>
      </c>
      <c r="I2931" cm="1">
        <f t="array" ref="I2931">_xlfn.XLOOKUP(1,('Clean Data'!$A$1:$A$1893='Core data'!A2931)*('Clean Data'!$D$1:$D$1893='Core data'!D2931),'Clean Data'!$E$1:$E$1893,,0)</f>
        <v>1</v>
      </c>
    </row>
    <row r="2932" spans="1:9" hidden="1">
      <c r="A2932">
        <v>15</v>
      </c>
      <c r="B2932" t="s">
        <v>179</v>
      </c>
      <c r="C2932" t="s">
        <v>445</v>
      </c>
      <c r="D2932" t="s">
        <v>158</v>
      </c>
      <c r="E2932" s="73" t="s">
        <v>162</v>
      </c>
      <c r="F2932" t="s">
        <v>445</v>
      </c>
      <c r="G2932" t="s">
        <v>12</v>
      </c>
      <c r="H2932" t="s">
        <v>437</v>
      </c>
      <c r="I2932" cm="1">
        <f t="array" ref="I2932">_xlfn.XLOOKUP(1,('Clean Data'!$A$1:$A$1893='Core data'!A2932)*('Clean Data'!$D$1:$D$1893='Core data'!D2932),'Clean Data'!$E$1:$E$1893,,0)</f>
        <v>1</v>
      </c>
    </row>
    <row r="2933" spans="1:9" hidden="1">
      <c r="A2933">
        <v>16</v>
      </c>
      <c r="B2933" t="s">
        <v>180</v>
      </c>
      <c r="C2933" t="s">
        <v>445</v>
      </c>
      <c r="D2933" t="s">
        <v>158</v>
      </c>
      <c r="E2933" s="69" t="s">
        <v>163</v>
      </c>
      <c r="F2933" s="71" t="s">
        <v>445</v>
      </c>
      <c r="G2933" t="s">
        <v>205</v>
      </c>
      <c r="H2933" t="s">
        <v>438</v>
      </c>
      <c r="I2933" cm="1">
        <f t="array" ref="I2933">_xlfn.XLOOKUP(1,('Clean Data'!$A$1:$A$1893='Core data'!A2933)*('Clean Data'!$D$1:$D$1893='Core data'!D2933),'Clean Data'!$E$1:$E$1893,,0)</f>
        <v>1</v>
      </c>
    </row>
    <row r="2934" spans="1:9" hidden="1">
      <c r="A2934">
        <v>16</v>
      </c>
      <c r="B2934" t="s">
        <v>180</v>
      </c>
      <c r="C2934" t="s">
        <v>445</v>
      </c>
      <c r="D2934" t="s">
        <v>158</v>
      </c>
      <c r="E2934" s="68" t="s">
        <v>164</v>
      </c>
      <c r="F2934" s="70" t="s">
        <v>445</v>
      </c>
      <c r="G2934" t="s">
        <v>206</v>
      </c>
      <c r="H2934" t="s">
        <v>439</v>
      </c>
      <c r="I2934" cm="1">
        <f t="array" ref="I2934">_xlfn.XLOOKUP(1,('Clean Data'!$A$1:$A$1893='Core data'!A2934)*('Clean Data'!$D$1:$D$1893='Core data'!D2934),'Clean Data'!$E$1:$E$1893,,0)</f>
        <v>1</v>
      </c>
    </row>
    <row r="2935" spans="1:9" hidden="1">
      <c r="A2935">
        <v>16</v>
      </c>
      <c r="B2935" t="s">
        <v>180</v>
      </c>
      <c r="C2935" t="s">
        <v>445</v>
      </c>
      <c r="D2935" t="s">
        <v>158</v>
      </c>
      <c r="E2935" s="73" t="s">
        <v>162</v>
      </c>
      <c r="F2935" t="s">
        <v>445</v>
      </c>
      <c r="G2935" t="s">
        <v>12</v>
      </c>
      <c r="H2935" t="s">
        <v>437</v>
      </c>
      <c r="I2935" cm="1">
        <f t="array" ref="I2935">_xlfn.XLOOKUP(1,('Clean Data'!$A$1:$A$1893='Core data'!A2935)*('Clean Data'!$D$1:$D$1893='Core data'!D2935),'Clean Data'!$E$1:$E$1893,,0)</f>
        <v>1</v>
      </c>
    </row>
    <row r="2936" spans="1:9" hidden="1">
      <c r="A2936">
        <v>1</v>
      </c>
      <c r="B2936" t="s">
        <v>166</v>
      </c>
      <c r="C2936" t="s">
        <v>133</v>
      </c>
      <c r="D2936" t="s">
        <v>160</v>
      </c>
      <c r="E2936" s="69" t="s">
        <v>163</v>
      </c>
      <c r="F2936" s="71" t="s">
        <v>133</v>
      </c>
      <c r="G2936" t="s">
        <v>394</v>
      </c>
      <c r="H2936" t="s">
        <v>442</v>
      </c>
      <c r="I2936" cm="1">
        <f t="array" ref="I2936">_xlfn.XLOOKUP(1,('Clean Data'!$A$1:$A$1893='Core data'!A2936)*('Clean Data'!$D$1:$D$1893='Core data'!D2936),'Clean Data'!$E$1:$E$1893,,0)</f>
        <v>1</v>
      </c>
    </row>
    <row r="2937" spans="1:9" hidden="1">
      <c r="A2937">
        <v>1</v>
      </c>
      <c r="B2937" t="s">
        <v>166</v>
      </c>
      <c r="C2937" t="s">
        <v>133</v>
      </c>
      <c r="D2937" t="s">
        <v>160</v>
      </c>
      <c r="E2937" s="68" t="s">
        <v>164</v>
      </c>
      <c r="F2937" s="70" t="s">
        <v>133</v>
      </c>
      <c r="G2937" t="s">
        <v>395</v>
      </c>
      <c r="H2937" t="s">
        <v>443</v>
      </c>
      <c r="I2937" cm="1">
        <f t="array" ref="I2937">_xlfn.XLOOKUP(1,('Clean Data'!$A$1:$A$1893='Core data'!A2937)*('Clean Data'!$D$1:$D$1893='Core data'!D2937),'Clean Data'!$E$1:$E$1893,,0)</f>
        <v>1</v>
      </c>
    </row>
    <row r="2938" spans="1:9" hidden="1">
      <c r="A2938">
        <v>1</v>
      </c>
      <c r="B2938" t="s">
        <v>166</v>
      </c>
      <c r="C2938" t="s">
        <v>133</v>
      </c>
      <c r="D2938" t="s">
        <v>160</v>
      </c>
      <c r="E2938" s="73" t="s">
        <v>162</v>
      </c>
      <c r="F2938" t="s">
        <v>133</v>
      </c>
      <c r="G2938" t="s">
        <v>133</v>
      </c>
      <c r="H2938" t="s">
        <v>160</v>
      </c>
      <c r="I2938" cm="1">
        <f t="array" ref="I2938">_xlfn.XLOOKUP(1,('Clean Data'!$A$1:$A$1893='Core data'!A2938)*('Clean Data'!$D$1:$D$1893='Core data'!D2938),'Clean Data'!$E$1:$E$1893,,0)</f>
        <v>1</v>
      </c>
    </row>
    <row r="2939" spans="1:9" hidden="1">
      <c r="A2939">
        <v>2</v>
      </c>
      <c r="B2939" t="s">
        <v>167</v>
      </c>
      <c r="C2939" t="s">
        <v>133</v>
      </c>
      <c r="D2939" t="s">
        <v>160</v>
      </c>
      <c r="E2939" s="69" t="s">
        <v>163</v>
      </c>
      <c r="F2939" s="71" t="s">
        <v>133</v>
      </c>
      <c r="G2939" t="s">
        <v>394</v>
      </c>
      <c r="H2939" t="s">
        <v>442</v>
      </c>
      <c r="I2939" cm="1">
        <f t="array" ref="I2939">_xlfn.XLOOKUP(1,('Clean Data'!$A$1:$A$1893='Core data'!A2939)*('Clean Data'!$D$1:$D$1893='Core data'!D2939),'Clean Data'!$E$1:$E$1893,,0)</f>
        <v>1</v>
      </c>
    </row>
    <row r="2940" spans="1:9" hidden="1">
      <c r="A2940">
        <v>2</v>
      </c>
      <c r="B2940" t="s">
        <v>167</v>
      </c>
      <c r="C2940" t="s">
        <v>133</v>
      </c>
      <c r="D2940" t="s">
        <v>160</v>
      </c>
      <c r="E2940" s="68" t="s">
        <v>164</v>
      </c>
      <c r="F2940" s="70" t="s">
        <v>133</v>
      </c>
      <c r="G2940" t="s">
        <v>395</v>
      </c>
      <c r="H2940" t="s">
        <v>443</v>
      </c>
      <c r="I2940" cm="1">
        <f t="array" ref="I2940">_xlfn.XLOOKUP(1,('Clean Data'!$A$1:$A$1893='Core data'!A2940)*('Clean Data'!$D$1:$D$1893='Core data'!D2940),'Clean Data'!$E$1:$E$1893,,0)</f>
        <v>1</v>
      </c>
    </row>
    <row r="2941" spans="1:9" hidden="1">
      <c r="A2941">
        <v>2</v>
      </c>
      <c r="B2941" t="s">
        <v>167</v>
      </c>
      <c r="C2941" t="s">
        <v>133</v>
      </c>
      <c r="D2941" t="s">
        <v>160</v>
      </c>
      <c r="E2941" s="73" t="s">
        <v>162</v>
      </c>
      <c r="F2941" t="s">
        <v>133</v>
      </c>
      <c r="G2941" t="s">
        <v>133</v>
      </c>
      <c r="H2941" t="s">
        <v>160</v>
      </c>
      <c r="I2941" cm="1">
        <f t="array" ref="I2941">_xlfn.XLOOKUP(1,('Clean Data'!$A$1:$A$1893='Core data'!A2941)*('Clean Data'!$D$1:$D$1893='Core data'!D2941),'Clean Data'!$E$1:$E$1893,,0)</f>
        <v>1</v>
      </c>
    </row>
    <row r="2942" spans="1:9" hidden="1">
      <c r="A2942">
        <v>4</v>
      </c>
      <c r="B2942" t="s">
        <v>444</v>
      </c>
      <c r="C2942" t="s">
        <v>133</v>
      </c>
      <c r="D2942" t="s">
        <v>160</v>
      </c>
      <c r="E2942" s="69" t="s">
        <v>163</v>
      </c>
      <c r="F2942" s="71" t="s">
        <v>133</v>
      </c>
      <c r="G2942" t="s">
        <v>394</v>
      </c>
      <c r="H2942" t="s">
        <v>442</v>
      </c>
      <c r="I2942" cm="1">
        <f t="array" ref="I2942">_xlfn.XLOOKUP(1,('Clean Data'!$A$1:$A$1893='Core data'!A2942)*('Clean Data'!$D$1:$D$1893='Core data'!D2942),'Clean Data'!$E$1:$E$1893,,0)</f>
        <v>1</v>
      </c>
    </row>
    <row r="2943" spans="1:9" hidden="1">
      <c r="A2943">
        <v>4</v>
      </c>
      <c r="B2943" t="s">
        <v>444</v>
      </c>
      <c r="C2943" t="s">
        <v>133</v>
      </c>
      <c r="D2943" t="s">
        <v>160</v>
      </c>
      <c r="E2943" s="68" t="s">
        <v>164</v>
      </c>
      <c r="F2943" s="70" t="s">
        <v>133</v>
      </c>
      <c r="G2943" t="s">
        <v>395</v>
      </c>
      <c r="H2943" t="s">
        <v>443</v>
      </c>
      <c r="I2943" cm="1">
        <f t="array" ref="I2943">_xlfn.XLOOKUP(1,('Clean Data'!$A$1:$A$1893='Core data'!A2943)*('Clean Data'!$D$1:$D$1893='Core data'!D2943),'Clean Data'!$E$1:$E$1893,,0)</f>
        <v>1</v>
      </c>
    </row>
    <row r="2944" spans="1:9" hidden="1">
      <c r="A2944">
        <v>4</v>
      </c>
      <c r="B2944" t="s">
        <v>444</v>
      </c>
      <c r="C2944" t="s">
        <v>133</v>
      </c>
      <c r="D2944" t="s">
        <v>160</v>
      </c>
      <c r="E2944" s="73" t="s">
        <v>162</v>
      </c>
      <c r="F2944" t="s">
        <v>133</v>
      </c>
      <c r="G2944" t="s">
        <v>133</v>
      </c>
      <c r="H2944" t="s">
        <v>160</v>
      </c>
      <c r="I2944" cm="1">
        <f t="array" ref="I2944">_xlfn.XLOOKUP(1,('Clean Data'!$A$1:$A$1893='Core data'!A2944)*('Clean Data'!$D$1:$D$1893='Core data'!D2944),'Clean Data'!$E$1:$E$1893,,0)</f>
        <v>1</v>
      </c>
    </row>
    <row r="2945" spans="1:9" hidden="1">
      <c r="A2945">
        <v>5</v>
      </c>
      <c r="B2945" t="s">
        <v>169</v>
      </c>
      <c r="C2945" t="s">
        <v>133</v>
      </c>
      <c r="D2945" t="s">
        <v>160</v>
      </c>
      <c r="E2945" s="69" t="s">
        <v>163</v>
      </c>
      <c r="F2945" s="71" t="s">
        <v>133</v>
      </c>
      <c r="G2945" t="s">
        <v>394</v>
      </c>
      <c r="H2945" t="s">
        <v>442</v>
      </c>
      <c r="I2945" cm="1">
        <f t="array" ref="I2945">_xlfn.XLOOKUP(1,('Clean Data'!$A$1:$A$1893='Core data'!A2945)*('Clean Data'!$D$1:$D$1893='Core data'!D2945),'Clean Data'!$E$1:$E$1893,,0)</f>
        <v>1</v>
      </c>
    </row>
    <row r="2946" spans="1:9" hidden="1">
      <c r="A2946">
        <v>5</v>
      </c>
      <c r="B2946" t="s">
        <v>169</v>
      </c>
      <c r="C2946" t="s">
        <v>133</v>
      </c>
      <c r="D2946" t="s">
        <v>160</v>
      </c>
      <c r="E2946" s="68" t="s">
        <v>164</v>
      </c>
      <c r="F2946" s="70" t="s">
        <v>133</v>
      </c>
      <c r="G2946" t="s">
        <v>395</v>
      </c>
      <c r="H2946" t="s">
        <v>443</v>
      </c>
      <c r="I2946" cm="1">
        <f t="array" ref="I2946">_xlfn.XLOOKUP(1,('Clean Data'!$A$1:$A$1893='Core data'!A2946)*('Clean Data'!$D$1:$D$1893='Core data'!D2946),'Clean Data'!$E$1:$E$1893,,0)</f>
        <v>1</v>
      </c>
    </row>
    <row r="2947" spans="1:9" hidden="1">
      <c r="A2947">
        <v>5</v>
      </c>
      <c r="B2947" t="s">
        <v>169</v>
      </c>
      <c r="C2947" t="s">
        <v>133</v>
      </c>
      <c r="D2947" t="s">
        <v>160</v>
      </c>
      <c r="E2947" s="73" t="s">
        <v>162</v>
      </c>
      <c r="F2947" t="s">
        <v>133</v>
      </c>
      <c r="G2947" t="s">
        <v>133</v>
      </c>
      <c r="H2947" t="s">
        <v>160</v>
      </c>
      <c r="I2947" cm="1">
        <f t="array" ref="I2947">_xlfn.XLOOKUP(1,('Clean Data'!$A$1:$A$1893='Core data'!A2947)*('Clean Data'!$D$1:$D$1893='Core data'!D2947),'Clean Data'!$E$1:$E$1893,,0)</f>
        <v>1</v>
      </c>
    </row>
    <row r="2948" spans="1:9" hidden="1">
      <c r="A2948">
        <v>6</v>
      </c>
      <c r="B2948" t="s">
        <v>170</v>
      </c>
      <c r="C2948" t="s">
        <v>133</v>
      </c>
      <c r="D2948" t="s">
        <v>160</v>
      </c>
      <c r="E2948" s="69" t="s">
        <v>163</v>
      </c>
      <c r="F2948" s="71" t="s">
        <v>133</v>
      </c>
      <c r="G2948" t="s">
        <v>394</v>
      </c>
      <c r="H2948" t="s">
        <v>442</v>
      </c>
      <c r="I2948" cm="1">
        <f t="array" ref="I2948">_xlfn.XLOOKUP(1,('Clean Data'!$A$1:$A$1893='Core data'!A2948)*('Clean Data'!$D$1:$D$1893='Core data'!D2948),'Clean Data'!$E$1:$E$1893,,0)</f>
        <v>1</v>
      </c>
    </row>
    <row r="2949" spans="1:9" hidden="1">
      <c r="A2949">
        <v>6</v>
      </c>
      <c r="B2949" t="s">
        <v>170</v>
      </c>
      <c r="C2949" t="s">
        <v>133</v>
      </c>
      <c r="D2949" t="s">
        <v>160</v>
      </c>
      <c r="E2949" s="68" t="s">
        <v>164</v>
      </c>
      <c r="F2949" s="70" t="s">
        <v>133</v>
      </c>
      <c r="G2949" t="s">
        <v>395</v>
      </c>
      <c r="H2949" t="s">
        <v>443</v>
      </c>
      <c r="I2949" cm="1">
        <f t="array" ref="I2949">_xlfn.XLOOKUP(1,('Clean Data'!$A$1:$A$1893='Core data'!A2949)*('Clean Data'!$D$1:$D$1893='Core data'!D2949),'Clean Data'!$E$1:$E$1893,,0)</f>
        <v>1</v>
      </c>
    </row>
    <row r="2950" spans="1:9" hidden="1">
      <c r="A2950">
        <v>6</v>
      </c>
      <c r="B2950" t="s">
        <v>170</v>
      </c>
      <c r="C2950" t="s">
        <v>133</v>
      </c>
      <c r="D2950" t="s">
        <v>160</v>
      </c>
      <c r="E2950" s="73" t="s">
        <v>162</v>
      </c>
      <c r="F2950" t="s">
        <v>133</v>
      </c>
      <c r="G2950" t="s">
        <v>133</v>
      </c>
      <c r="H2950" t="s">
        <v>160</v>
      </c>
      <c r="I2950" cm="1">
        <f t="array" ref="I2950">_xlfn.XLOOKUP(1,('Clean Data'!$A$1:$A$1893='Core data'!A2950)*('Clean Data'!$D$1:$D$1893='Core data'!D2950),'Clean Data'!$E$1:$E$1893,,0)</f>
        <v>1</v>
      </c>
    </row>
    <row r="2951" spans="1:9" hidden="1">
      <c r="A2951">
        <v>7</v>
      </c>
      <c r="B2951" t="s">
        <v>171</v>
      </c>
      <c r="C2951" t="s">
        <v>133</v>
      </c>
      <c r="D2951" t="s">
        <v>160</v>
      </c>
      <c r="E2951" s="69" t="s">
        <v>163</v>
      </c>
      <c r="F2951" s="71" t="s">
        <v>133</v>
      </c>
      <c r="G2951" t="s">
        <v>394</v>
      </c>
      <c r="H2951" t="s">
        <v>442</v>
      </c>
      <c r="I2951" cm="1">
        <f t="array" ref="I2951">_xlfn.XLOOKUP(1,('Clean Data'!$A$1:$A$1893='Core data'!A2951)*('Clean Data'!$D$1:$D$1893='Core data'!D2951),'Clean Data'!$E$1:$E$1893,,0)</f>
        <v>1</v>
      </c>
    </row>
    <row r="2952" spans="1:9" hidden="1">
      <c r="A2952">
        <v>7</v>
      </c>
      <c r="B2952" t="s">
        <v>171</v>
      </c>
      <c r="C2952" t="s">
        <v>133</v>
      </c>
      <c r="D2952" t="s">
        <v>160</v>
      </c>
      <c r="E2952" s="68" t="s">
        <v>164</v>
      </c>
      <c r="F2952" s="70" t="s">
        <v>133</v>
      </c>
      <c r="G2952" t="s">
        <v>395</v>
      </c>
      <c r="H2952" t="s">
        <v>443</v>
      </c>
      <c r="I2952" cm="1">
        <f t="array" ref="I2952">_xlfn.XLOOKUP(1,('Clean Data'!$A$1:$A$1893='Core data'!A2952)*('Clean Data'!$D$1:$D$1893='Core data'!D2952),'Clean Data'!$E$1:$E$1893,,0)</f>
        <v>1</v>
      </c>
    </row>
    <row r="2953" spans="1:9" hidden="1">
      <c r="A2953">
        <v>7</v>
      </c>
      <c r="B2953" t="s">
        <v>171</v>
      </c>
      <c r="C2953" t="s">
        <v>133</v>
      </c>
      <c r="D2953" t="s">
        <v>160</v>
      </c>
      <c r="E2953" s="73" t="s">
        <v>162</v>
      </c>
      <c r="F2953" t="s">
        <v>133</v>
      </c>
      <c r="G2953" t="s">
        <v>133</v>
      </c>
      <c r="H2953" t="s">
        <v>160</v>
      </c>
      <c r="I2953" cm="1">
        <f t="array" ref="I2953">_xlfn.XLOOKUP(1,('Clean Data'!$A$1:$A$1893='Core data'!A2953)*('Clean Data'!$D$1:$D$1893='Core data'!D2953),'Clean Data'!$E$1:$E$1893,,0)</f>
        <v>1</v>
      </c>
    </row>
    <row r="2954" spans="1:9" hidden="1">
      <c r="A2954">
        <v>8</v>
      </c>
      <c r="B2954" t="s">
        <v>172</v>
      </c>
      <c r="C2954" t="s">
        <v>133</v>
      </c>
      <c r="D2954" t="s">
        <v>160</v>
      </c>
      <c r="E2954" s="69" t="s">
        <v>163</v>
      </c>
      <c r="F2954" s="71" t="s">
        <v>133</v>
      </c>
      <c r="G2954" t="s">
        <v>394</v>
      </c>
      <c r="H2954" t="s">
        <v>442</v>
      </c>
      <c r="I2954" cm="1">
        <f t="array" ref="I2954">_xlfn.XLOOKUP(1,('Clean Data'!$A$1:$A$1893='Core data'!A2954)*('Clean Data'!$D$1:$D$1893='Core data'!D2954),'Clean Data'!$E$1:$E$1893,,0)</f>
        <v>1</v>
      </c>
    </row>
    <row r="2955" spans="1:9" hidden="1">
      <c r="A2955">
        <v>8</v>
      </c>
      <c r="B2955" t="s">
        <v>172</v>
      </c>
      <c r="C2955" t="s">
        <v>133</v>
      </c>
      <c r="D2955" t="s">
        <v>160</v>
      </c>
      <c r="E2955" s="68" t="s">
        <v>164</v>
      </c>
      <c r="F2955" s="70" t="s">
        <v>133</v>
      </c>
      <c r="G2955" t="s">
        <v>395</v>
      </c>
      <c r="H2955" t="s">
        <v>443</v>
      </c>
      <c r="I2955" cm="1">
        <f t="array" ref="I2955">_xlfn.XLOOKUP(1,('Clean Data'!$A$1:$A$1893='Core data'!A2955)*('Clean Data'!$D$1:$D$1893='Core data'!D2955),'Clean Data'!$E$1:$E$1893,,0)</f>
        <v>1</v>
      </c>
    </row>
    <row r="2956" spans="1:9" hidden="1">
      <c r="A2956">
        <v>8</v>
      </c>
      <c r="B2956" t="s">
        <v>172</v>
      </c>
      <c r="C2956" t="s">
        <v>133</v>
      </c>
      <c r="D2956" t="s">
        <v>160</v>
      </c>
      <c r="E2956" s="73" t="s">
        <v>162</v>
      </c>
      <c r="F2956" t="s">
        <v>133</v>
      </c>
      <c r="G2956" t="s">
        <v>133</v>
      </c>
      <c r="H2956" t="s">
        <v>160</v>
      </c>
      <c r="I2956" cm="1">
        <f t="array" ref="I2956">_xlfn.XLOOKUP(1,('Clean Data'!$A$1:$A$1893='Core data'!A2956)*('Clean Data'!$D$1:$D$1893='Core data'!D2956),'Clean Data'!$E$1:$E$1893,,0)</f>
        <v>1</v>
      </c>
    </row>
    <row r="2957" spans="1:9" hidden="1">
      <c r="A2957">
        <v>9</v>
      </c>
      <c r="B2957" t="s">
        <v>173</v>
      </c>
      <c r="C2957" t="s">
        <v>133</v>
      </c>
      <c r="D2957" t="s">
        <v>160</v>
      </c>
      <c r="E2957" s="69" t="s">
        <v>163</v>
      </c>
      <c r="F2957" s="71" t="s">
        <v>133</v>
      </c>
      <c r="G2957" t="s">
        <v>394</v>
      </c>
      <c r="H2957" t="s">
        <v>442</v>
      </c>
      <c r="I2957" cm="1">
        <f t="array" ref="I2957">_xlfn.XLOOKUP(1,('Clean Data'!$A$1:$A$1893='Core data'!A2957)*('Clean Data'!$D$1:$D$1893='Core data'!D2957),'Clean Data'!$E$1:$E$1893,,0)</f>
        <v>1</v>
      </c>
    </row>
    <row r="2958" spans="1:9" hidden="1">
      <c r="A2958">
        <v>9</v>
      </c>
      <c r="B2958" t="s">
        <v>173</v>
      </c>
      <c r="C2958" t="s">
        <v>133</v>
      </c>
      <c r="D2958" t="s">
        <v>160</v>
      </c>
      <c r="E2958" s="68" t="s">
        <v>164</v>
      </c>
      <c r="F2958" s="70" t="s">
        <v>133</v>
      </c>
      <c r="G2958" t="s">
        <v>395</v>
      </c>
      <c r="H2958" t="s">
        <v>443</v>
      </c>
      <c r="I2958" cm="1">
        <f t="array" ref="I2958">_xlfn.XLOOKUP(1,('Clean Data'!$A$1:$A$1893='Core data'!A2958)*('Clean Data'!$D$1:$D$1893='Core data'!D2958),'Clean Data'!$E$1:$E$1893,,0)</f>
        <v>1</v>
      </c>
    </row>
    <row r="2959" spans="1:9" hidden="1">
      <c r="A2959">
        <v>9</v>
      </c>
      <c r="B2959" t="s">
        <v>173</v>
      </c>
      <c r="C2959" t="s">
        <v>133</v>
      </c>
      <c r="D2959" t="s">
        <v>160</v>
      </c>
      <c r="E2959" s="73" t="s">
        <v>162</v>
      </c>
      <c r="F2959" t="s">
        <v>133</v>
      </c>
      <c r="G2959" t="s">
        <v>133</v>
      </c>
      <c r="H2959" t="s">
        <v>160</v>
      </c>
      <c r="I2959" cm="1">
        <f t="array" ref="I2959">_xlfn.XLOOKUP(1,('Clean Data'!$A$1:$A$1893='Core data'!A2959)*('Clean Data'!$D$1:$D$1893='Core data'!D2959),'Clean Data'!$E$1:$E$1893,,0)</f>
        <v>1</v>
      </c>
    </row>
    <row r="2960" spans="1:9" hidden="1">
      <c r="A2960">
        <v>10</v>
      </c>
      <c r="B2960" t="s">
        <v>174</v>
      </c>
      <c r="C2960" t="s">
        <v>133</v>
      </c>
      <c r="D2960" t="s">
        <v>160</v>
      </c>
      <c r="E2960" s="69" t="s">
        <v>163</v>
      </c>
      <c r="F2960" s="71" t="s">
        <v>133</v>
      </c>
      <c r="G2960" t="s">
        <v>394</v>
      </c>
      <c r="H2960" t="s">
        <v>442</v>
      </c>
      <c r="I2960" cm="1">
        <f t="array" ref="I2960">_xlfn.XLOOKUP(1,('Clean Data'!$A$1:$A$1893='Core data'!A2960)*('Clean Data'!$D$1:$D$1893='Core data'!D2960),'Clean Data'!$E$1:$E$1893,,0)</f>
        <v>1</v>
      </c>
    </row>
    <row r="2961" spans="1:9" hidden="1">
      <c r="A2961">
        <v>10</v>
      </c>
      <c r="B2961" t="s">
        <v>174</v>
      </c>
      <c r="C2961" t="s">
        <v>133</v>
      </c>
      <c r="D2961" t="s">
        <v>160</v>
      </c>
      <c r="E2961" s="68" t="s">
        <v>164</v>
      </c>
      <c r="F2961" s="70" t="s">
        <v>133</v>
      </c>
      <c r="G2961" t="s">
        <v>395</v>
      </c>
      <c r="H2961" t="s">
        <v>443</v>
      </c>
      <c r="I2961" cm="1">
        <f t="array" ref="I2961">_xlfn.XLOOKUP(1,('Clean Data'!$A$1:$A$1893='Core data'!A2961)*('Clean Data'!$D$1:$D$1893='Core data'!D2961),'Clean Data'!$E$1:$E$1893,,0)</f>
        <v>1</v>
      </c>
    </row>
    <row r="2962" spans="1:9" hidden="1">
      <c r="A2962">
        <v>10</v>
      </c>
      <c r="B2962" t="s">
        <v>174</v>
      </c>
      <c r="C2962" t="s">
        <v>133</v>
      </c>
      <c r="D2962" t="s">
        <v>160</v>
      </c>
      <c r="E2962" s="73" t="s">
        <v>162</v>
      </c>
      <c r="F2962" t="s">
        <v>133</v>
      </c>
      <c r="G2962" t="s">
        <v>133</v>
      </c>
      <c r="H2962" t="s">
        <v>160</v>
      </c>
      <c r="I2962" cm="1">
        <f t="array" ref="I2962">_xlfn.XLOOKUP(1,('Clean Data'!$A$1:$A$1893='Core data'!A2962)*('Clean Data'!$D$1:$D$1893='Core data'!D2962),'Clean Data'!$E$1:$E$1893,,0)</f>
        <v>1</v>
      </c>
    </row>
    <row r="2963" spans="1:9" hidden="1">
      <c r="A2963">
        <v>11</v>
      </c>
      <c r="B2963" t="s">
        <v>175</v>
      </c>
      <c r="C2963" t="s">
        <v>133</v>
      </c>
      <c r="D2963" t="s">
        <v>160</v>
      </c>
      <c r="E2963" s="69" t="s">
        <v>163</v>
      </c>
      <c r="F2963" s="71" t="s">
        <v>133</v>
      </c>
      <c r="G2963" t="s">
        <v>394</v>
      </c>
      <c r="H2963" t="s">
        <v>442</v>
      </c>
      <c r="I2963" cm="1">
        <f t="array" ref="I2963">_xlfn.XLOOKUP(1,('Clean Data'!$A$1:$A$1893='Core data'!A2963)*('Clean Data'!$D$1:$D$1893='Core data'!D2963),'Clean Data'!$E$1:$E$1893,,0)</f>
        <v>1</v>
      </c>
    </row>
    <row r="2964" spans="1:9" hidden="1">
      <c r="A2964">
        <v>11</v>
      </c>
      <c r="B2964" t="s">
        <v>175</v>
      </c>
      <c r="C2964" t="s">
        <v>133</v>
      </c>
      <c r="D2964" t="s">
        <v>160</v>
      </c>
      <c r="E2964" s="68" t="s">
        <v>164</v>
      </c>
      <c r="F2964" s="70" t="s">
        <v>133</v>
      </c>
      <c r="G2964" t="s">
        <v>395</v>
      </c>
      <c r="H2964" t="s">
        <v>443</v>
      </c>
      <c r="I2964" cm="1">
        <f t="array" ref="I2964">_xlfn.XLOOKUP(1,('Clean Data'!$A$1:$A$1893='Core data'!A2964)*('Clean Data'!$D$1:$D$1893='Core data'!D2964),'Clean Data'!$E$1:$E$1893,,0)</f>
        <v>1</v>
      </c>
    </row>
    <row r="2965" spans="1:9" hidden="1">
      <c r="A2965">
        <v>11</v>
      </c>
      <c r="B2965" t="s">
        <v>175</v>
      </c>
      <c r="C2965" t="s">
        <v>133</v>
      </c>
      <c r="D2965" t="s">
        <v>160</v>
      </c>
      <c r="E2965" s="73" t="s">
        <v>162</v>
      </c>
      <c r="F2965" t="s">
        <v>133</v>
      </c>
      <c r="G2965" t="s">
        <v>133</v>
      </c>
      <c r="H2965" t="s">
        <v>160</v>
      </c>
      <c r="I2965" cm="1">
        <f t="array" ref="I2965">_xlfn.XLOOKUP(1,('Clean Data'!$A$1:$A$1893='Core data'!A2965)*('Clean Data'!$D$1:$D$1893='Core data'!D2965),'Clean Data'!$E$1:$E$1893,,0)</f>
        <v>1</v>
      </c>
    </row>
    <row r="2966" spans="1:9" hidden="1">
      <c r="A2966">
        <v>12</v>
      </c>
      <c r="B2966" t="s">
        <v>176</v>
      </c>
      <c r="C2966" t="s">
        <v>133</v>
      </c>
      <c r="D2966" t="s">
        <v>160</v>
      </c>
      <c r="E2966" s="69" t="s">
        <v>163</v>
      </c>
      <c r="F2966" s="71" t="s">
        <v>133</v>
      </c>
      <c r="G2966" t="s">
        <v>394</v>
      </c>
      <c r="H2966" t="s">
        <v>442</v>
      </c>
      <c r="I2966" cm="1">
        <f t="array" ref="I2966">_xlfn.XLOOKUP(1,('Clean Data'!$A$1:$A$1893='Core data'!A2966)*('Clean Data'!$D$1:$D$1893='Core data'!D2966),'Clean Data'!$E$1:$E$1893,,0)</f>
        <v>1</v>
      </c>
    </row>
    <row r="2967" spans="1:9" hidden="1">
      <c r="A2967">
        <v>12</v>
      </c>
      <c r="B2967" t="s">
        <v>176</v>
      </c>
      <c r="C2967" t="s">
        <v>133</v>
      </c>
      <c r="D2967" t="s">
        <v>160</v>
      </c>
      <c r="E2967" s="68" t="s">
        <v>164</v>
      </c>
      <c r="F2967" s="70" t="s">
        <v>133</v>
      </c>
      <c r="G2967" t="s">
        <v>395</v>
      </c>
      <c r="H2967" t="s">
        <v>443</v>
      </c>
      <c r="I2967" cm="1">
        <f t="array" ref="I2967">_xlfn.XLOOKUP(1,('Clean Data'!$A$1:$A$1893='Core data'!A2967)*('Clean Data'!$D$1:$D$1893='Core data'!D2967),'Clean Data'!$E$1:$E$1893,,0)</f>
        <v>1</v>
      </c>
    </row>
    <row r="2968" spans="1:9" hidden="1">
      <c r="A2968">
        <v>12</v>
      </c>
      <c r="B2968" t="s">
        <v>176</v>
      </c>
      <c r="C2968" t="s">
        <v>133</v>
      </c>
      <c r="D2968" t="s">
        <v>160</v>
      </c>
      <c r="E2968" s="73" t="s">
        <v>162</v>
      </c>
      <c r="F2968" t="s">
        <v>133</v>
      </c>
      <c r="G2968" t="s">
        <v>133</v>
      </c>
      <c r="H2968" t="s">
        <v>160</v>
      </c>
      <c r="I2968" cm="1">
        <f t="array" ref="I2968">_xlfn.XLOOKUP(1,('Clean Data'!$A$1:$A$1893='Core data'!A2968)*('Clean Data'!$D$1:$D$1893='Core data'!D2968),'Clean Data'!$E$1:$E$1893,,0)</f>
        <v>1</v>
      </c>
    </row>
    <row r="2969" spans="1:9" hidden="1">
      <c r="A2969">
        <v>13</v>
      </c>
      <c r="B2969" t="s">
        <v>177</v>
      </c>
      <c r="C2969" t="s">
        <v>133</v>
      </c>
      <c r="D2969" t="s">
        <v>160</v>
      </c>
      <c r="E2969" s="69" t="s">
        <v>163</v>
      </c>
      <c r="F2969" s="71" t="s">
        <v>133</v>
      </c>
      <c r="G2969" t="s">
        <v>394</v>
      </c>
      <c r="H2969" t="s">
        <v>442</v>
      </c>
      <c r="I2969" cm="1">
        <f t="array" ref="I2969">_xlfn.XLOOKUP(1,('Clean Data'!$A$1:$A$1893='Core data'!A2969)*('Clean Data'!$D$1:$D$1893='Core data'!D2969),'Clean Data'!$E$1:$E$1893,,0)</f>
        <v>1</v>
      </c>
    </row>
    <row r="2970" spans="1:9" hidden="1">
      <c r="A2970">
        <v>13</v>
      </c>
      <c r="B2970" t="s">
        <v>177</v>
      </c>
      <c r="C2970" t="s">
        <v>133</v>
      </c>
      <c r="D2970" t="s">
        <v>160</v>
      </c>
      <c r="E2970" s="68" t="s">
        <v>164</v>
      </c>
      <c r="F2970" s="70" t="s">
        <v>133</v>
      </c>
      <c r="G2970" t="s">
        <v>395</v>
      </c>
      <c r="H2970" t="s">
        <v>443</v>
      </c>
      <c r="I2970" cm="1">
        <f t="array" ref="I2970">_xlfn.XLOOKUP(1,('Clean Data'!$A$1:$A$1893='Core data'!A2970)*('Clean Data'!$D$1:$D$1893='Core data'!D2970),'Clean Data'!$E$1:$E$1893,,0)</f>
        <v>1</v>
      </c>
    </row>
    <row r="2971" spans="1:9" hidden="1">
      <c r="A2971">
        <v>13</v>
      </c>
      <c r="B2971" t="s">
        <v>177</v>
      </c>
      <c r="C2971" t="s">
        <v>133</v>
      </c>
      <c r="D2971" t="s">
        <v>160</v>
      </c>
      <c r="E2971" s="73" t="s">
        <v>162</v>
      </c>
      <c r="F2971" t="s">
        <v>133</v>
      </c>
      <c r="G2971" t="s">
        <v>133</v>
      </c>
      <c r="H2971" t="s">
        <v>160</v>
      </c>
      <c r="I2971" cm="1">
        <f t="array" ref="I2971">_xlfn.XLOOKUP(1,('Clean Data'!$A$1:$A$1893='Core data'!A2971)*('Clean Data'!$D$1:$D$1893='Core data'!D2971),'Clean Data'!$E$1:$E$1893,,0)</f>
        <v>1</v>
      </c>
    </row>
    <row r="2972" spans="1:9" hidden="1">
      <c r="A2972">
        <v>14</v>
      </c>
      <c r="B2972" t="s">
        <v>178</v>
      </c>
      <c r="C2972" t="s">
        <v>133</v>
      </c>
      <c r="D2972" t="s">
        <v>160</v>
      </c>
      <c r="E2972" s="69" t="s">
        <v>163</v>
      </c>
      <c r="F2972" s="71" t="s">
        <v>133</v>
      </c>
      <c r="G2972" t="s">
        <v>394</v>
      </c>
      <c r="H2972" t="s">
        <v>442</v>
      </c>
      <c r="I2972" cm="1">
        <f t="array" ref="I2972">_xlfn.XLOOKUP(1,('Clean Data'!$A$1:$A$1893='Core data'!A2972)*('Clean Data'!$D$1:$D$1893='Core data'!D2972),'Clean Data'!$E$1:$E$1893,,0)</f>
        <v>1</v>
      </c>
    </row>
    <row r="2973" spans="1:9" hidden="1">
      <c r="A2973">
        <v>14</v>
      </c>
      <c r="B2973" t="s">
        <v>178</v>
      </c>
      <c r="C2973" t="s">
        <v>133</v>
      </c>
      <c r="D2973" t="s">
        <v>160</v>
      </c>
      <c r="E2973" s="68" t="s">
        <v>164</v>
      </c>
      <c r="F2973" s="70" t="s">
        <v>133</v>
      </c>
      <c r="G2973" t="s">
        <v>395</v>
      </c>
      <c r="H2973" t="s">
        <v>443</v>
      </c>
      <c r="I2973" cm="1">
        <f t="array" ref="I2973">_xlfn.XLOOKUP(1,('Clean Data'!$A$1:$A$1893='Core data'!A2973)*('Clean Data'!$D$1:$D$1893='Core data'!D2973),'Clean Data'!$E$1:$E$1893,,0)</f>
        <v>1</v>
      </c>
    </row>
    <row r="2974" spans="1:9" hidden="1">
      <c r="A2974">
        <v>14</v>
      </c>
      <c r="B2974" t="s">
        <v>178</v>
      </c>
      <c r="C2974" t="s">
        <v>133</v>
      </c>
      <c r="D2974" t="s">
        <v>160</v>
      </c>
      <c r="E2974" s="73" t="s">
        <v>162</v>
      </c>
      <c r="F2974" t="s">
        <v>133</v>
      </c>
      <c r="G2974" t="s">
        <v>133</v>
      </c>
      <c r="H2974" t="s">
        <v>160</v>
      </c>
      <c r="I2974" cm="1">
        <f t="array" ref="I2974">_xlfn.XLOOKUP(1,('Clean Data'!$A$1:$A$1893='Core data'!A2974)*('Clean Data'!$D$1:$D$1893='Core data'!D2974),'Clean Data'!$E$1:$E$1893,,0)</f>
        <v>1</v>
      </c>
    </row>
    <row r="2975" spans="1:9" hidden="1">
      <c r="A2975">
        <v>15</v>
      </c>
      <c r="B2975" t="s">
        <v>179</v>
      </c>
      <c r="C2975" t="s">
        <v>133</v>
      </c>
      <c r="D2975" t="s">
        <v>160</v>
      </c>
      <c r="E2975" s="69" t="s">
        <v>163</v>
      </c>
      <c r="F2975" s="71" t="s">
        <v>133</v>
      </c>
      <c r="G2975" t="s">
        <v>394</v>
      </c>
      <c r="H2975" t="s">
        <v>442</v>
      </c>
      <c r="I2975" cm="1">
        <f t="array" ref="I2975">_xlfn.XLOOKUP(1,('Clean Data'!$A$1:$A$1893='Core data'!A2975)*('Clean Data'!$D$1:$D$1893='Core data'!D2975),'Clean Data'!$E$1:$E$1893,,0)</f>
        <v>1</v>
      </c>
    </row>
    <row r="2976" spans="1:9" hidden="1">
      <c r="A2976">
        <v>15</v>
      </c>
      <c r="B2976" t="s">
        <v>179</v>
      </c>
      <c r="C2976" t="s">
        <v>133</v>
      </c>
      <c r="D2976" t="s">
        <v>160</v>
      </c>
      <c r="E2976" s="68" t="s">
        <v>164</v>
      </c>
      <c r="F2976" s="70" t="s">
        <v>133</v>
      </c>
      <c r="G2976" t="s">
        <v>395</v>
      </c>
      <c r="H2976" t="s">
        <v>443</v>
      </c>
      <c r="I2976" cm="1">
        <f t="array" ref="I2976">_xlfn.XLOOKUP(1,('Clean Data'!$A$1:$A$1893='Core data'!A2976)*('Clean Data'!$D$1:$D$1893='Core data'!D2976),'Clean Data'!$E$1:$E$1893,,0)</f>
        <v>1</v>
      </c>
    </row>
    <row r="2977" spans="1:9" hidden="1">
      <c r="A2977">
        <v>15</v>
      </c>
      <c r="B2977" t="s">
        <v>179</v>
      </c>
      <c r="C2977" t="s">
        <v>133</v>
      </c>
      <c r="D2977" t="s">
        <v>160</v>
      </c>
      <c r="E2977" s="73" t="s">
        <v>162</v>
      </c>
      <c r="F2977" t="s">
        <v>133</v>
      </c>
      <c r="G2977" t="s">
        <v>133</v>
      </c>
      <c r="H2977" t="s">
        <v>160</v>
      </c>
      <c r="I2977" cm="1">
        <f t="array" ref="I2977">_xlfn.XLOOKUP(1,('Clean Data'!$A$1:$A$1893='Core data'!A2977)*('Clean Data'!$D$1:$D$1893='Core data'!D2977),'Clean Data'!$E$1:$E$1893,,0)</f>
        <v>1</v>
      </c>
    </row>
    <row r="2978" spans="1:9" hidden="1">
      <c r="A2978">
        <v>16</v>
      </c>
      <c r="B2978" t="s">
        <v>180</v>
      </c>
      <c r="C2978" t="s">
        <v>133</v>
      </c>
      <c r="D2978" t="s">
        <v>160</v>
      </c>
      <c r="E2978" s="69" t="s">
        <v>163</v>
      </c>
      <c r="F2978" s="71" t="s">
        <v>133</v>
      </c>
      <c r="G2978" t="s">
        <v>394</v>
      </c>
      <c r="H2978" t="s">
        <v>442</v>
      </c>
      <c r="I2978">
        <v>1</v>
      </c>
    </row>
    <row r="2979" spans="1:9" hidden="1">
      <c r="A2979">
        <v>16</v>
      </c>
      <c r="B2979" t="s">
        <v>180</v>
      </c>
      <c r="C2979" t="s">
        <v>133</v>
      </c>
      <c r="D2979" t="s">
        <v>160</v>
      </c>
      <c r="E2979" s="68" t="s">
        <v>164</v>
      </c>
      <c r="F2979" s="70" t="s">
        <v>133</v>
      </c>
      <c r="G2979" t="s">
        <v>395</v>
      </c>
      <c r="H2979" t="s">
        <v>443</v>
      </c>
      <c r="I2979">
        <v>1</v>
      </c>
    </row>
    <row r="2980" spans="1:9" hidden="1">
      <c r="A2980">
        <v>16</v>
      </c>
      <c r="B2980" t="s">
        <v>180</v>
      </c>
      <c r="C2980" t="s">
        <v>133</v>
      </c>
      <c r="D2980" t="s">
        <v>160</v>
      </c>
      <c r="E2980" s="73" t="s">
        <v>162</v>
      </c>
      <c r="F2980" t="s">
        <v>133</v>
      </c>
      <c r="G2980" t="s">
        <v>133</v>
      </c>
      <c r="H2980" t="s">
        <v>160</v>
      </c>
      <c r="I2980">
        <v>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30E7E-0590-4525-A468-484EB39079DB}">
  <sheetPr codeName="Sheet9"/>
  <dimension ref="A1:E1894"/>
  <sheetViews>
    <sheetView zoomScale="85" zoomScaleNormal="85" workbookViewId="0">
      <selection activeCell="E1485" sqref="E1485"/>
    </sheetView>
  </sheetViews>
  <sheetFormatPr defaultRowHeight="14.4"/>
  <cols>
    <col min="1" max="1" width="9.88671875" bestFit="1" customWidth="1"/>
    <col min="2" max="2" width="26.5546875" bestFit="1" customWidth="1"/>
    <col min="3" max="3" width="26.5546875" customWidth="1"/>
    <col min="4" max="4" width="80.77734375" bestFit="1" customWidth="1"/>
    <col min="5" max="5" width="11.77734375" bestFit="1" customWidth="1"/>
  </cols>
  <sheetData>
    <row r="1" spans="1:5">
      <c r="A1" t="s">
        <v>118</v>
      </c>
      <c r="B1" t="s">
        <v>34</v>
      </c>
      <c r="C1" t="s">
        <v>457</v>
      </c>
      <c r="D1" t="s">
        <v>181</v>
      </c>
      <c r="E1" t="s">
        <v>182</v>
      </c>
    </row>
    <row r="2" spans="1:5" hidden="1">
      <c r="A2">
        <v>1</v>
      </c>
      <c r="B2" t="s">
        <v>166</v>
      </c>
      <c r="D2" t="s">
        <v>448</v>
      </c>
      <c r="E2">
        <v>1</v>
      </c>
    </row>
    <row r="3" spans="1:5" hidden="1">
      <c r="A3">
        <v>2</v>
      </c>
      <c r="B3" t="s">
        <v>167</v>
      </c>
      <c r="D3" t="s">
        <v>448</v>
      </c>
      <c r="E3">
        <v>2</v>
      </c>
    </row>
    <row r="4" spans="1:5" hidden="1">
      <c r="A4">
        <v>4</v>
      </c>
      <c r="B4" t="s">
        <v>444</v>
      </c>
      <c r="D4" t="s">
        <v>448</v>
      </c>
      <c r="E4">
        <v>1</v>
      </c>
    </row>
    <row r="5" spans="1:5" hidden="1">
      <c r="A5">
        <v>5</v>
      </c>
      <c r="B5" t="s">
        <v>169</v>
      </c>
      <c r="D5" t="s">
        <v>448</v>
      </c>
      <c r="E5">
        <v>2</v>
      </c>
    </row>
    <row r="6" spans="1:5" hidden="1">
      <c r="A6">
        <v>6</v>
      </c>
      <c r="B6" t="s">
        <v>170</v>
      </c>
      <c r="D6" t="s">
        <v>448</v>
      </c>
      <c r="E6">
        <v>2</v>
      </c>
    </row>
    <row r="7" spans="1:5" hidden="1">
      <c r="A7">
        <v>7</v>
      </c>
      <c r="B7" t="s">
        <v>171</v>
      </c>
      <c r="D7" t="s">
        <v>448</v>
      </c>
      <c r="E7">
        <v>2</v>
      </c>
    </row>
    <row r="8" spans="1:5" hidden="1">
      <c r="A8">
        <v>8</v>
      </c>
      <c r="B8" t="s">
        <v>172</v>
      </c>
      <c r="D8" t="s">
        <v>448</v>
      </c>
      <c r="E8">
        <v>2</v>
      </c>
    </row>
    <row r="9" spans="1:5" hidden="1">
      <c r="A9">
        <v>9</v>
      </c>
      <c r="B9" t="s">
        <v>173</v>
      </c>
      <c r="D9" t="s">
        <v>448</v>
      </c>
      <c r="E9">
        <v>2</v>
      </c>
    </row>
    <row r="10" spans="1:5" hidden="1">
      <c r="A10">
        <v>10</v>
      </c>
      <c r="B10" t="s">
        <v>174</v>
      </c>
      <c r="D10" t="s">
        <v>448</v>
      </c>
      <c r="E10">
        <v>2</v>
      </c>
    </row>
    <row r="11" spans="1:5" hidden="1">
      <c r="A11">
        <v>11</v>
      </c>
      <c r="B11" t="s">
        <v>175</v>
      </c>
      <c r="D11" t="s">
        <v>448</v>
      </c>
      <c r="E11">
        <v>2</v>
      </c>
    </row>
    <row r="12" spans="1:5" hidden="1">
      <c r="A12">
        <v>12</v>
      </c>
      <c r="B12" t="s">
        <v>176</v>
      </c>
      <c r="D12" t="s">
        <v>448</v>
      </c>
      <c r="E12">
        <v>2</v>
      </c>
    </row>
    <row r="13" spans="1:5" hidden="1">
      <c r="A13">
        <v>13</v>
      </c>
      <c r="B13" t="s">
        <v>177</v>
      </c>
      <c r="D13" t="s">
        <v>448</v>
      </c>
      <c r="E13">
        <v>2</v>
      </c>
    </row>
    <row r="14" spans="1:5" hidden="1">
      <c r="A14">
        <v>14</v>
      </c>
      <c r="B14" t="s">
        <v>178</v>
      </c>
      <c r="D14" t="s">
        <v>448</v>
      </c>
      <c r="E14">
        <v>2</v>
      </c>
    </row>
    <row r="15" spans="1:5" hidden="1">
      <c r="A15">
        <v>15</v>
      </c>
      <c r="B15" t="s">
        <v>179</v>
      </c>
      <c r="D15" t="s">
        <v>448</v>
      </c>
      <c r="E15">
        <v>2</v>
      </c>
    </row>
    <row r="16" spans="1:5" hidden="1">
      <c r="A16">
        <v>16</v>
      </c>
      <c r="B16" t="s">
        <v>180</v>
      </c>
      <c r="D16" t="s">
        <v>448</v>
      </c>
      <c r="E16">
        <v>2</v>
      </c>
    </row>
    <row r="17" spans="1:5" hidden="1">
      <c r="A17">
        <v>17</v>
      </c>
      <c r="B17" t="s">
        <v>165</v>
      </c>
      <c r="D17" t="s">
        <v>448</v>
      </c>
      <c r="E17">
        <v>1.8666666666666667</v>
      </c>
    </row>
    <row r="18" spans="1:5" hidden="1">
      <c r="A18">
        <v>1</v>
      </c>
      <c r="B18" t="s">
        <v>166</v>
      </c>
      <c r="D18" t="s">
        <v>447</v>
      </c>
      <c r="E18">
        <v>0.5</v>
      </c>
    </row>
    <row r="19" spans="1:5" hidden="1">
      <c r="A19">
        <v>2</v>
      </c>
      <c r="B19" t="s">
        <v>167</v>
      </c>
      <c r="D19" t="s">
        <v>447</v>
      </c>
      <c r="E19">
        <v>1</v>
      </c>
    </row>
    <row r="20" spans="1:5" hidden="1">
      <c r="A20">
        <v>4</v>
      </c>
      <c r="B20" t="s">
        <v>444</v>
      </c>
      <c r="D20" t="s">
        <v>447</v>
      </c>
      <c r="E20">
        <v>0.5</v>
      </c>
    </row>
    <row r="21" spans="1:5" hidden="1">
      <c r="A21">
        <v>5</v>
      </c>
      <c r="B21" t="s">
        <v>169</v>
      </c>
      <c r="D21" t="s">
        <v>447</v>
      </c>
      <c r="E21">
        <v>1</v>
      </c>
    </row>
    <row r="22" spans="1:5" hidden="1">
      <c r="A22">
        <v>6</v>
      </c>
      <c r="B22" t="s">
        <v>170</v>
      </c>
      <c r="D22" t="s">
        <v>447</v>
      </c>
      <c r="E22">
        <v>1</v>
      </c>
    </row>
    <row r="23" spans="1:5" hidden="1">
      <c r="A23">
        <v>7</v>
      </c>
      <c r="B23" t="s">
        <v>171</v>
      </c>
      <c r="D23" t="s">
        <v>447</v>
      </c>
      <c r="E23">
        <v>1</v>
      </c>
    </row>
    <row r="24" spans="1:5" hidden="1">
      <c r="A24">
        <v>8</v>
      </c>
      <c r="B24" t="s">
        <v>172</v>
      </c>
      <c r="D24" t="s">
        <v>447</v>
      </c>
      <c r="E24">
        <v>1</v>
      </c>
    </row>
    <row r="25" spans="1:5" hidden="1">
      <c r="A25">
        <v>9</v>
      </c>
      <c r="B25" t="s">
        <v>173</v>
      </c>
      <c r="D25" t="s">
        <v>447</v>
      </c>
      <c r="E25">
        <v>1</v>
      </c>
    </row>
    <row r="26" spans="1:5" hidden="1">
      <c r="A26">
        <v>10</v>
      </c>
      <c r="B26" t="s">
        <v>174</v>
      </c>
      <c r="D26" t="s">
        <v>447</v>
      </c>
      <c r="E26">
        <v>1</v>
      </c>
    </row>
    <row r="27" spans="1:5" hidden="1">
      <c r="A27">
        <v>11</v>
      </c>
      <c r="B27" t="s">
        <v>175</v>
      </c>
      <c r="D27" t="s">
        <v>447</v>
      </c>
      <c r="E27">
        <v>1</v>
      </c>
    </row>
    <row r="28" spans="1:5" hidden="1">
      <c r="A28">
        <v>12</v>
      </c>
      <c r="B28" t="s">
        <v>176</v>
      </c>
      <c r="D28" t="s">
        <v>447</v>
      </c>
      <c r="E28">
        <v>1</v>
      </c>
    </row>
    <row r="29" spans="1:5" hidden="1">
      <c r="A29">
        <v>13</v>
      </c>
      <c r="B29" t="s">
        <v>177</v>
      </c>
      <c r="D29" t="s">
        <v>447</v>
      </c>
      <c r="E29">
        <v>1</v>
      </c>
    </row>
    <row r="30" spans="1:5" hidden="1">
      <c r="A30">
        <v>14</v>
      </c>
      <c r="B30" t="s">
        <v>178</v>
      </c>
      <c r="D30" t="s">
        <v>447</v>
      </c>
      <c r="E30">
        <v>1</v>
      </c>
    </row>
    <row r="31" spans="1:5" hidden="1">
      <c r="A31">
        <v>15</v>
      </c>
      <c r="B31" t="s">
        <v>179</v>
      </c>
      <c r="D31" t="s">
        <v>447</v>
      </c>
      <c r="E31">
        <v>1</v>
      </c>
    </row>
    <row r="32" spans="1:5" hidden="1">
      <c r="A32">
        <v>16</v>
      </c>
      <c r="B32" t="s">
        <v>180</v>
      </c>
      <c r="D32" t="s">
        <v>447</v>
      </c>
      <c r="E32">
        <v>1</v>
      </c>
    </row>
    <row r="33" spans="1:5" hidden="1">
      <c r="A33">
        <v>17</v>
      </c>
      <c r="B33" t="s">
        <v>165</v>
      </c>
      <c r="D33" t="s">
        <v>447</v>
      </c>
      <c r="E33">
        <v>0.93333333333333335</v>
      </c>
    </row>
    <row r="34" spans="1:5" hidden="1">
      <c r="A34">
        <v>1</v>
      </c>
      <c r="B34" t="s">
        <v>166</v>
      </c>
      <c r="D34" t="s">
        <v>4</v>
      </c>
      <c r="E34">
        <v>1</v>
      </c>
    </row>
    <row r="35" spans="1:5" hidden="1">
      <c r="A35">
        <v>2</v>
      </c>
      <c r="B35" t="s">
        <v>167</v>
      </c>
      <c r="D35" t="s">
        <v>4</v>
      </c>
      <c r="E35">
        <v>0</v>
      </c>
    </row>
    <row r="36" spans="1:5" hidden="1">
      <c r="A36">
        <v>4</v>
      </c>
      <c r="B36" t="s">
        <v>444</v>
      </c>
      <c r="D36" t="s">
        <v>4</v>
      </c>
      <c r="E36">
        <v>1</v>
      </c>
    </row>
    <row r="37" spans="1:5" hidden="1">
      <c r="A37">
        <v>5</v>
      </c>
      <c r="B37" t="s">
        <v>169</v>
      </c>
      <c r="D37" t="s">
        <v>4</v>
      </c>
      <c r="E37">
        <v>1</v>
      </c>
    </row>
    <row r="38" spans="1:5" hidden="1">
      <c r="A38">
        <v>6</v>
      </c>
      <c r="B38" t="s">
        <v>170</v>
      </c>
      <c r="D38" t="s">
        <v>4</v>
      </c>
      <c r="E38">
        <v>1</v>
      </c>
    </row>
    <row r="39" spans="1:5" hidden="1">
      <c r="A39">
        <v>7</v>
      </c>
      <c r="B39" t="s">
        <v>171</v>
      </c>
      <c r="D39" t="s">
        <v>4</v>
      </c>
      <c r="E39">
        <v>0</v>
      </c>
    </row>
    <row r="40" spans="1:5" hidden="1">
      <c r="A40">
        <v>8</v>
      </c>
      <c r="B40" t="s">
        <v>172</v>
      </c>
      <c r="D40" t="s">
        <v>4</v>
      </c>
      <c r="E40">
        <v>0</v>
      </c>
    </row>
    <row r="41" spans="1:5" hidden="1">
      <c r="A41">
        <v>9</v>
      </c>
      <c r="B41" t="s">
        <v>173</v>
      </c>
      <c r="D41" t="s">
        <v>4</v>
      </c>
      <c r="E41">
        <v>1</v>
      </c>
    </row>
    <row r="42" spans="1:5" hidden="1">
      <c r="A42">
        <v>10</v>
      </c>
      <c r="B42" t="s">
        <v>174</v>
      </c>
      <c r="D42" t="s">
        <v>4</v>
      </c>
      <c r="E42">
        <v>1</v>
      </c>
    </row>
    <row r="43" spans="1:5" hidden="1">
      <c r="A43">
        <v>11</v>
      </c>
      <c r="B43" t="s">
        <v>175</v>
      </c>
      <c r="D43" t="s">
        <v>4</v>
      </c>
      <c r="E43">
        <v>1</v>
      </c>
    </row>
    <row r="44" spans="1:5" hidden="1">
      <c r="A44">
        <v>12</v>
      </c>
      <c r="B44" t="s">
        <v>176</v>
      </c>
      <c r="D44" t="s">
        <v>4</v>
      </c>
      <c r="E44">
        <v>0</v>
      </c>
    </row>
    <row r="45" spans="1:5" hidden="1">
      <c r="A45">
        <v>13</v>
      </c>
      <c r="B45" t="s">
        <v>177</v>
      </c>
      <c r="D45" t="s">
        <v>4</v>
      </c>
      <c r="E45">
        <v>1</v>
      </c>
    </row>
    <row r="46" spans="1:5" hidden="1">
      <c r="A46">
        <v>14</v>
      </c>
      <c r="B46" t="s">
        <v>178</v>
      </c>
      <c r="D46" t="s">
        <v>4</v>
      </c>
      <c r="E46">
        <v>1</v>
      </c>
    </row>
    <row r="47" spans="1:5" hidden="1">
      <c r="A47">
        <v>15</v>
      </c>
      <c r="B47" t="s">
        <v>179</v>
      </c>
      <c r="D47" t="s">
        <v>4</v>
      </c>
      <c r="E47">
        <v>1</v>
      </c>
    </row>
    <row r="48" spans="1:5" hidden="1">
      <c r="A48">
        <v>16</v>
      </c>
      <c r="B48" t="s">
        <v>180</v>
      </c>
      <c r="D48" t="s">
        <v>4</v>
      </c>
      <c r="E48">
        <v>0</v>
      </c>
    </row>
    <row r="49" spans="1:5" hidden="1">
      <c r="A49">
        <v>1</v>
      </c>
      <c r="B49" t="s">
        <v>166</v>
      </c>
      <c r="D49" t="s">
        <v>7</v>
      </c>
      <c r="E49">
        <v>0.5714285714285714</v>
      </c>
    </row>
    <row r="50" spans="1:5" hidden="1">
      <c r="A50">
        <v>2</v>
      </c>
      <c r="B50" t="s">
        <v>167</v>
      </c>
      <c r="D50" t="s">
        <v>7</v>
      </c>
      <c r="E50">
        <v>0.2857142857142857</v>
      </c>
    </row>
    <row r="51" spans="1:5" hidden="1">
      <c r="A51">
        <v>4</v>
      </c>
      <c r="B51" t="s">
        <v>444</v>
      </c>
      <c r="D51" t="s">
        <v>7</v>
      </c>
      <c r="E51">
        <v>0.8571428571428571</v>
      </c>
    </row>
    <row r="52" spans="1:5" hidden="1">
      <c r="A52">
        <v>5</v>
      </c>
      <c r="B52" t="s">
        <v>169</v>
      </c>
      <c r="D52" t="s">
        <v>7</v>
      </c>
      <c r="E52">
        <v>1</v>
      </c>
    </row>
    <row r="53" spans="1:5" hidden="1">
      <c r="A53">
        <v>6</v>
      </c>
      <c r="B53" t="s">
        <v>170</v>
      </c>
      <c r="D53" t="s">
        <v>7</v>
      </c>
      <c r="E53">
        <v>1</v>
      </c>
    </row>
    <row r="54" spans="1:5" hidden="1">
      <c r="A54">
        <v>7</v>
      </c>
      <c r="B54" t="s">
        <v>171</v>
      </c>
      <c r="D54" t="s">
        <v>7</v>
      </c>
      <c r="E54">
        <v>0.5714285714285714</v>
      </c>
    </row>
    <row r="55" spans="1:5" hidden="1">
      <c r="A55">
        <v>8</v>
      </c>
      <c r="B55" t="s">
        <v>172</v>
      </c>
      <c r="D55" t="s">
        <v>7</v>
      </c>
      <c r="E55">
        <v>1</v>
      </c>
    </row>
    <row r="56" spans="1:5" hidden="1">
      <c r="A56">
        <v>9</v>
      </c>
      <c r="B56" t="s">
        <v>173</v>
      </c>
      <c r="D56" t="s">
        <v>7</v>
      </c>
      <c r="E56">
        <v>0.8571428571428571</v>
      </c>
    </row>
    <row r="57" spans="1:5" hidden="1">
      <c r="A57">
        <v>10</v>
      </c>
      <c r="B57" t="s">
        <v>174</v>
      </c>
      <c r="D57" t="s">
        <v>7</v>
      </c>
      <c r="E57">
        <v>0.42857142857142855</v>
      </c>
    </row>
    <row r="58" spans="1:5" hidden="1">
      <c r="A58">
        <v>11</v>
      </c>
      <c r="B58" t="s">
        <v>175</v>
      </c>
      <c r="D58" t="s">
        <v>7</v>
      </c>
      <c r="E58">
        <v>1</v>
      </c>
    </row>
    <row r="59" spans="1:5" hidden="1">
      <c r="A59">
        <v>12</v>
      </c>
      <c r="B59" t="s">
        <v>176</v>
      </c>
      <c r="D59" t="s">
        <v>7</v>
      </c>
      <c r="E59">
        <v>0.42857142857142855</v>
      </c>
    </row>
    <row r="60" spans="1:5" hidden="1">
      <c r="A60">
        <v>13</v>
      </c>
      <c r="B60" t="s">
        <v>177</v>
      </c>
      <c r="D60" t="s">
        <v>7</v>
      </c>
      <c r="E60">
        <v>1</v>
      </c>
    </row>
    <row r="61" spans="1:5" hidden="1">
      <c r="A61">
        <v>14</v>
      </c>
      <c r="B61" t="s">
        <v>178</v>
      </c>
      <c r="D61" t="s">
        <v>7</v>
      </c>
      <c r="E61">
        <v>1</v>
      </c>
    </row>
    <row r="62" spans="1:5" hidden="1">
      <c r="A62">
        <v>15</v>
      </c>
      <c r="B62" t="s">
        <v>179</v>
      </c>
      <c r="D62" t="s">
        <v>7</v>
      </c>
      <c r="E62">
        <v>1</v>
      </c>
    </row>
    <row r="63" spans="1:5" hidden="1">
      <c r="A63">
        <v>16</v>
      </c>
      <c r="B63" t="s">
        <v>180</v>
      </c>
      <c r="D63" t="s">
        <v>7</v>
      </c>
      <c r="E63">
        <v>0.14285714285714285</v>
      </c>
    </row>
    <row r="64" spans="1:5" hidden="1">
      <c r="A64">
        <v>17</v>
      </c>
      <c r="B64" t="s">
        <v>165</v>
      </c>
      <c r="D64" t="s">
        <v>7</v>
      </c>
      <c r="E64">
        <v>0.74285714285714288</v>
      </c>
    </row>
    <row r="65" spans="1:5" hidden="1">
      <c r="A65">
        <v>1</v>
      </c>
      <c r="B65" t="s">
        <v>166</v>
      </c>
      <c r="C65" t="s">
        <v>24</v>
      </c>
      <c r="D65" t="s">
        <v>8</v>
      </c>
      <c r="E65">
        <v>0</v>
      </c>
    </row>
    <row r="66" spans="1:5" hidden="1">
      <c r="A66">
        <v>2</v>
      </c>
      <c r="B66" t="s">
        <v>167</v>
      </c>
      <c r="C66" t="s">
        <v>24</v>
      </c>
      <c r="D66" t="s">
        <v>8</v>
      </c>
      <c r="E66">
        <v>0</v>
      </c>
    </row>
    <row r="67" spans="1:5" hidden="1">
      <c r="A67">
        <v>4</v>
      </c>
      <c r="B67" t="s">
        <v>444</v>
      </c>
      <c r="C67" t="s">
        <v>24</v>
      </c>
      <c r="D67" t="s">
        <v>8</v>
      </c>
      <c r="E67">
        <v>0</v>
      </c>
    </row>
    <row r="68" spans="1:5" hidden="1">
      <c r="A68">
        <v>5</v>
      </c>
      <c r="B68" t="s">
        <v>169</v>
      </c>
      <c r="C68" t="s">
        <v>24</v>
      </c>
      <c r="D68" t="s">
        <v>8</v>
      </c>
      <c r="E68">
        <v>0</v>
      </c>
    </row>
    <row r="69" spans="1:5" hidden="1">
      <c r="A69">
        <v>6</v>
      </c>
      <c r="B69" t="s">
        <v>170</v>
      </c>
      <c r="C69" t="s">
        <v>24</v>
      </c>
      <c r="D69" t="s">
        <v>8</v>
      </c>
      <c r="E69">
        <v>0</v>
      </c>
    </row>
    <row r="70" spans="1:5" hidden="1">
      <c r="A70">
        <v>7</v>
      </c>
      <c r="B70" t="s">
        <v>171</v>
      </c>
      <c r="C70" t="s">
        <v>24</v>
      </c>
      <c r="D70" t="s">
        <v>8</v>
      </c>
      <c r="E70">
        <v>0</v>
      </c>
    </row>
    <row r="71" spans="1:5" hidden="1">
      <c r="A71">
        <v>8</v>
      </c>
      <c r="B71" t="s">
        <v>172</v>
      </c>
      <c r="C71" t="s">
        <v>24</v>
      </c>
      <c r="D71" t="s">
        <v>8</v>
      </c>
      <c r="E71">
        <v>0</v>
      </c>
    </row>
    <row r="72" spans="1:5" hidden="1">
      <c r="A72">
        <v>9</v>
      </c>
      <c r="B72" t="s">
        <v>173</v>
      </c>
      <c r="C72" t="s">
        <v>24</v>
      </c>
      <c r="D72" t="s">
        <v>8</v>
      </c>
      <c r="E72">
        <v>1</v>
      </c>
    </row>
    <row r="73" spans="1:5" hidden="1">
      <c r="A73">
        <v>10</v>
      </c>
      <c r="B73" t="s">
        <v>174</v>
      </c>
      <c r="C73" t="s">
        <v>24</v>
      </c>
      <c r="D73" t="s">
        <v>8</v>
      </c>
      <c r="E73">
        <v>0</v>
      </c>
    </row>
    <row r="74" spans="1:5" hidden="1">
      <c r="A74">
        <v>11</v>
      </c>
      <c r="B74" t="s">
        <v>175</v>
      </c>
      <c r="C74" t="s">
        <v>24</v>
      </c>
      <c r="D74" t="s">
        <v>8</v>
      </c>
      <c r="E74">
        <v>0</v>
      </c>
    </row>
    <row r="75" spans="1:5" hidden="1">
      <c r="A75">
        <v>12</v>
      </c>
      <c r="B75" t="s">
        <v>176</v>
      </c>
      <c r="C75" t="s">
        <v>24</v>
      </c>
      <c r="D75" t="s">
        <v>8</v>
      </c>
      <c r="E75">
        <v>0</v>
      </c>
    </row>
    <row r="76" spans="1:5" hidden="1">
      <c r="A76">
        <v>13</v>
      </c>
      <c r="B76" t="s">
        <v>177</v>
      </c>
      <c r="C76" t="s">
        <v>24</v>
      </c>
      <c r="D76" t="s">
        <v>8</v>
      </c>
      <c r="E76">
        <v>1</v>
      </c>
    </row>
    <row r="77" spans="1:5" hidden="1">
      <c r="A77">
        <v>14</v>
      </c>
      <c r="B77" t="s">
        <v>178</v>
      </c>
      <c r="C77" t="s">
        <v>24</v>
      </c>
      <c r="D77" t="s">
        <v>8</v>
      </c>
      <c r="E77">
        <v>0</v>
      </c>
    </row>
    <row r="78" spans="1:5" hidden="1">
      <c r="A78">
        <v>15</v>
      </c>
      <c r="B78" t="s">
        <v>179</v>
      </c>
      <c r="C78" t="s">
        <v>24</v>
      </c>
      <c r="D78" t="s">
        <v>8</v>
      </c>
      <c r="E78">
        <v>0</v>
      </c>
    </row>
    <row r="79" spans="1:5" hidden="1">
      <c r="A79">
        <v>16</v>
      </c>
      <c r="B79" t="s">
        <v>180</v>
      </c>
      <c r="C79" t="s">
        <v>24</v>
      </c>
      <c r="D79" t="s">
        <v>8</v>
      </c>
      <c r="E79">
        <v>0</v>
      </c>
    </row>
    <row r="80" spans="1:5" hidden="1">
      <c r="A80">
        <v>1</v>
      </c>
      <c r="B80" t="s">
        <v>166</v>
      </c>
      <c r="C80" t="s">
        <v>24</v>
      </c>
      <c r="D80" t="s">
        <v>9</v>
      </c>
      <c r="E80">
        <v>0</v>
      </c>
    </row>
    <row r="81" spans="1:5" hidden="1">
      <c r="A81">
        <v>2</v>
      </c>
      <c r="B81" t="s">
        <v>167</v>
      </c>
      <c r="C81" t="s">
        <v>24</v>
      </c>
      <c r="D81" t="s">
        <v>9</v>
      </c>
      <c r="E81">
        <v>0</v>
      </c>
    </row>
    <row r="82" spans="1:5" hidden="1">
      <c r="A82">
        <v>4</v>
      </c>
      <c r="B82" t="s">
        <v>444</v>
      </c>
      <c r="C82" t="s">
        <v>24</v>
      </c>
      <c r="D82" t="s">
        <v>9</v>
      </c>
      <c r="E82">
        <v>0</v>
      </c>
    </row>
    <row r="83" spans="1:5" hidden="1">
      <c r="A83">
        <v>5</v>
      </c>
      <c r="B83" t="s">
        <v>169</v>
      </c>
      <c r="C83" t="s">
        <v>24</v>
      </c>
      <c r="D83" t="s">
        <v>9</v>
      </c>
      <c r="E83">
        <v>0</v>
      </c>
    </row>
    <row r="84" spans="1:5" hidden="1">
      <c r="A84">
        <v>6</v>
      </c>
      <c r="B84" t="s">
        <v>170</v>
      </c>
      <c r="C84" t="s">
        <v>24</v>
      </c>
      <c r="D84" t="s">
        <v>9</v>
      </c>
      <c r="E84">
        <v>1</v>
      </c>
    </row>
    <row r="85" spans="1:5" hidden="1">
      <c r="A85">
        <v>7</v>
      </c>
      <c r="B85" t="s">
        <v>171</v>
      </c>
      <c r="C85" t="s">
        <v>24</v>
      </c>
      <c r="D85" t="s">
        <v>9</v>
      </c>
      <c r="E85">
        <v>0</v>
      </c>
    </row>
    <row r="86" spans="1:5" hidden="1">
      <c r="A86">
        <v>8</v>
      </c>
      <c r="B86" t="s">
        <v>172</v>
      </c>
      <c r="C86" t="s">
        <v>24</v>
      </c>
      <c r="D86" t="s">
        <v>9</v>
      </c>
      <c r="E86">
        <v>0</v>
      </c>
    </row>
    <row r="87" spans="1:5" hidden="1">
      <c r="A87">
        <v>9</v>
      </c>
      <c r="B87" t="s">
        <v>173</v>
      </c>
      <c r="C87" t="s">
        <v>24</v>
      </c>
      <c r="D87" t="s">
        <v>9</v>
      </c>
      <c r="E87">
        <v>1</v>
      </c>
    </row>
    <row r="88" spans="1:5" hidden="1">
      <c r="A88">
        <v>10</v>
      </c>
      <c r="B88" t="s">
        <v>174</v>
      </c>
      <c r="C88" t="s">
        <v>24</v>
      </c>
      <c r="D88" t="s">
        <v>9</v>
      </c>
      <c r="E88">
        <v>0</v>
      </c>
    </row>
    <row r="89" spans="1:5" hidden="1">
      <c r="A89">
        <v>11</v>
      </c>
      <c r="B89" t="s">
        <v>175</v>
      </c>
      <c r="C89" t="s">
        <v>24</v>
      </c>
      <c r="D89" t="s">
        <v>9</v>
      </c>
      <c r="E89">
        <v>0</v>
      </c>
    </row>
    <row r="90" spans="1:5" hidden="1">
      <c r="A90">
        <v>12</v>
      </c>
      <c r="B90" t="s">
        <v>176</v>
      </c>
      <c r="C90" t="s">
        <v>24</v>
      </c>
      <c r="D90" t="s">
        <v>9</v>
      </c>
      <c r="E90">
        <v>0</v>
      </c>
    </row>
    <row r="91" spans="1:5" hidden="1">
      <c r="A91">
        <v>13</v>
      </c>
      <c r="B91" t="s">
        <v>177</v>
      </c>
      <c r="C91" t="s">
        <v>24</v>
      </c>
      <c r="D91" t="s">
        <v>9</v>
      </c>
      <c r="E91">
        <v>1</v>
      </c>
    </row>
    <row r="92" spans="1:5" hidden="1">
      <c r="A92">
        <v>14</v>
      </c>
      <c r="B92" t="s">
        <v>178</v>
      </c>
      <c r="C92" t="s">
        <v>24</v>
      </c>
      <c r="D92" t="s">
        <v>9</v>
      </c>
      <c r="E92">
        <v>0</v>
      </c>
    </row>
    <row r="93" spans="1:5" hidden="1">
      <c r="A93">
        <v>15</v>
      </c>
      <c r="B93" t="s">
        <v>179</v>
      </c>
      <c r="C93" t="s">
        <v>24</v>
      </c>
      <c r="D93" t="s">
        <v>9</v>
      </c>
      <c r="E93">
        <v>0</v>
      </c>
    </row>
    <row r="94" spans="1:5" hidden="1">
      <c r="A94">
        <v>16</v>
      </c>
      <c r="B94" t="s">
        <v>180</v>
      </c>
      <c r="C94" t="s">
        <v>24</v>
      </c>
      <c r="D94" t="s">
        <v>9</v>
      </c>
      <c r="E94">
        <v>0</v>
      </c>
    </row>
    <row r="95" spans="1:5" hidden="1">
      <c r="A95">
        <v>1</v>
      </c>
      <c r="B95" t="s">
        <v>166</v>
      </c>
      <c r="C95" t="s">
        <v>24</v>
      </c>
      <c r="D95" t="s">
        <v>10</v>
      </c>
      <c r="E95">
        <v>0</v>
      </c>
    </row>
    <row r="96" spans="1:5" hidden="1">
      <c r="A96">
        <v>2</v>
      </c>
      <c r="B96" t="s">
        <v>167</v>
      </c>
      <c r="C96" t="s">
        <v>24</v>
      </c>
      <c r="D96" t="s">
        <v>10</v>
      </c>
      <c r="E96">
        <v>1</v>
      </c>
    </row>
    <row r="97" spans="1:5" hidden="1">
      <c r="A97">
        <v>4</v>
      </c>
      <c r="B97" t="s">
        <v>444</v>
      </c>
      <c r="C97" t="s">
        <v>24</v>
      </c>
      <c r="D97" t="s">
        <v>10</v>
      </c>
      <c r="E97">
        <v>0</v>
      </c>
    </row>
    <row r="98" spans="1:5" hidden="1">
      <c r="A98">
        <v>5</v>
      </c>
      <c r="B98" t="s">
        <v>169</v>
      </c>
      <c r="C98" t="s">
        <v>24</v>
      </c>
      <c r="D98" t="s">
        <v>10</v>
      </c>
      <c r="E98">
        <v>0</v>
      </c>
    </row>
    <row r="99" spans="1:5" hidden="1">
      <c r="A99">
        <v>6</v>
      </c>
      <c r="B99" t="s">
        <v>170</v>
      </c>
      <c r="C99" t="s">
        <v>24</v>
      </c>
      <c r="D99" t="s">
        <v>10</v>
      </c>
      <c r="E99">
        <v>1</v>
      </c>
    </row>
    <row r="100" spans="1:5" hidden="1">
      <c r="A100">
        <v>7</v>
      </c>
      <c r="B100" t="s">
        <v>171</v>
      </c>
      <c r="C100" t="s">
        <v>24</v>
      </c>
      <c r="D100" t="s">
        <v>10</v>
      </c>
      <c r="E100">
        <v>0</v>
      </c>
    </row>
    <row r="101" spans="1:5" hidden="1">
      <c r="A101">
        <v>8</v>
      </c>
      <c r="B101" t="s">
        <v>172</v>
      </c>
      <c r="C101" t="s">
        <v>24</v>
      </c>
      <c r="D101" t="s">
        <v>10</v>
      </c>
      <c r="E101">
        <v>0</v>
      </c>
    </row>
    <row r="102" spans="1:5" hidden="1">
      <c r="A102">
        <v>9</v>
      </c>
      <c r="B102" t="s">
        <v>173</v>
      </c>
      <c r="C102" t="s">
        <v>24</v>
      </c>
      <c r="D102" t="s">
        <v>10</v>
      </c>
      <c r="E102">
        <v>1</v>
      </c>
    </row>
    <row r="103" spans="1:5" hidden="1">
      <c r="A103">
        <v>10</v>
      </c>
      <c r="B103" t="s">
        <v>174</v>
      </c>
      <c r="C103" t="s">
        <v>24</v>
      </c>
      <c r="D103" t="s">
        <v>10</v>
      </c>
      <c r="E103">
        <v>0</v>
      </c>
    </row>
    <row r="104" spans="1:5" hidden="1">
      <c r="A104">
        <v>11</v>
      </c>
      <c r="B104" t="s">
        <v>175</v>
      </c>
      <c r="C104" t="s">
        <v>24</v>
      </c>
      <c r="D104" t="s">
        <v>10</v>
      </c>
      <c r="E104">
        <v>0</v>
      </c>
    </row>
    <row r="105" spans="1:5" hidden="1">
      <c r="A105">
        <v>12</v>
      </c>
      <c r="B105" t="s">
        <v>176</v>
      </c>
      <c r="C105" t="s">
        <v>24</v>
      </c>
      <c r="D105" t="s">
        <v>10</v>
      </c>
      <c r="E105">
        <v>1</v>
      </c>
    </row>
    <row r="106" spans="1:5" hidden="1">
      <c r="A106">
        <v>13</v>
      </c>
      <c r="B106" t="s">
        <v>177</v>
      </c>
      <c r="C106" t="s">
        <v>24</v>
      </c>
      <c r="D106" t="s">
        <v>10</v>
      </c>
      <c r="E106">
        <v>1</v>
      </c>
    </row>
    <row r="107" spans="1:5" hidden="1">
      <c r="A107">
        <v>14</v>
      </c>
      <c r="B107" t="s">
        <v>178</v>
      </c>
      <c r="C107" t="s">
        <v>24</v>
      </c>
      <c r="D107" t="s">
        <v>10</v>
      </c>
      <c r="E107">
        <v>0</v>
      </c>
    </row>
    <row r="108" spans="1:5" hidden="1">
      <c r="A108">
        <v>15</v>
      </c>
      <c r="B108" t="s">
        <v>179</v>
      </c>
      <c r="C108" t="s">
        <v>24</v>
      </c>
      <c r="D108" t="s">
        <v>10</v>
      </c>
      <c r="E108">
        <v>0</v>
      </c>
    </row>
    <row r="109" spans="1:5" hidden="1">
      <c r="A109">
        <v>16</v>
      </c>
      <c r="B109" t="s">
        <v>180</v>
      </c>
      <c r="C109" t="s">
        <v>24</v>
      </c>
      <c r="D109" t="s">
        <v>10</v>
      </c>
      <c r="E109">
        <v>1</v>
      </c>
    </row>
    <row r="110" spans="1:5" hidden="1">
      <c r="A110">
        <v>1</v>
      </c>
      <c r="B110" t="s">
        <v>166</v>
      </c>
      <c r="C110" t="s">
        <v>24</v>
      </c>
      <c r="D110" t="s">
        <v>11</v>
      </c>
      <c r="E110">
        <v>0</v>
      </c>
    </row>
    <row r="111" spans="1:5" hidden="1">
      <c r="A111">
        <v>2</v>
      </c>
      <c r="B111" t="s">
        <v>167</v>
      </c>
      <c r="C111" t="s">
        <v>24</v>
      </c>
      <c r="D111" t="s">
        <v>11</v>
      </c>
      <c r="E111">
        <v>0</v>
      </c>
    </row>
    <row r="112" spans="1:5" hidden="1">
      <c r="A112">
        <v>4</v>
      </c>
      <c r="B112" t="s">
        <v>444</v>
      </c>
      <c r="C112" t="s">
        <v>24</v>
      </c>
      <c r="D112" t="s">
        <v>11</v>
      </c>
      <c r="E112">
        <v>0</v>
      </c>
    </row>
    <row r="113" spans="1:5" hidden="1">
      <c r="A113">
        <v>5</v>
      </c>
      <c r="B113" t="s">
        <v>169</v>
      </c>
      <c r="C113" t="s">
        <v>24</v>
      </c>
      <c r="D113" t="s">
        <v>11</v>
      </c>
      <c r="E113">
        <v>0</v>
      </c>
    </row>
    <row r="114" spans="1:5" hidden="1">
      <c r="A114">
        <v>6</v>
      </c>
      <c r="B114" t="s">
        <v>170</v>
      </c>
      <c r="C114" t="s">
        <v>24</v>
      </c>
      <c r="D114" t="s">
        <v>11</v>
      </c>
      <c r="E114">
        <v>0</v>
      </c>
    </row>
    <row r="115" spans="1:5" hidden="1">
      <c r="A115">
        <v>7</v>
      </c>
      <c r="B115" t="s">
        <v>171</v>
      </c>
      <c r="C115" t="s">
        <v>24</v>
      </c>
      <c r="D115" t="s">
        <v>11</v>
      </c>
      <c r="E115">
        <v>0</v>
      </c>
    </row>
    <row r="116" spans="1:5" hidden="1">
      <c r="A116">
        <v>8</v>
      </c>
      <c r="B116" t="s">
        <v>172</v>
      </c>
      <c r="C116" t="s">
        <v>24</v>
      </c>
      <c r="D116" t="s">
        <v>11</v>
      </c>
      <c r="E116">
        <v>0</v>
      </c>
    </row>
    <row r="117" spans="1:5" hidden="1">
      <c r="A117">
        <v>9</v>
      </c>
      <c r="B117" t="s">
        <v>173</v>
      </c>
      <c r="C117" t="s">
        <v>24</v>
      </c>
      <c r="D117" t="s">
        <v>11</v>
      </c>
      <c r="E117">
        <v>1</v>
      </c>
    </row>
    <row r="118" spans="1:5" hidden="1">
      <c r="A118">
        <v>10</v>
      </c>
      <c r="B118" t="s">
        <v>174</v>
      </c>
      <c r="C118" t="s">
        <v>24</v>
      </c>
      <c r="D118" t="s">
        <v>11</v>
      </c>
      <c r="E118">
        <v>0</v>
      </c>
    </row>
    <row r="119" spans="1:5" hidden="1">
      <c r="A119">
        <v>11</v>
      </c>
      <c r="B119" t="s">
        <v>175</v>
      </c>
      <c r="C119" t="s">
        <v>24</v>
      </c>
      <c r="D119" t="s">
        <v>11</v>
      </c>
      <c r="E119">
        <v>0</v>
      </c>
    </row>
    <row r="120" spans="1:5" hidden="1">
      <c r="A120">
        <v>12</v>
      </c>
      <c r="B120" t="s">
        <v>176</v>
      </c>
      <c r="C120" t="s">
        <v>24</v>
      </c>
      <c r="D120" t="s">
        <v>11</v>
      </c>
      <c r="E120">
        <v>0</v>
      </c>
    </row>
    <row r="121" spans="1:5" hidden="1">
      <c r="A121">
        <v>13</v>
      </c>
      <c r="B121" t="s">
        <v>177</v>
      </c>
      <c r="C121" t="s">
        <v>24</v>
      </c>
      <c r="D121" t="s">
        <v>11</v>
      </c>
      <c r="E121">
        <v>1</v>
      </c>
    </row>
    <row r="122" spans="1:5" hidden="1">
      <c r="A122">
        <v>14</v>
      </c>
      <c r="B122" t="s">
        <v>178</v>
      </c>
      <c r="C122" t="s">
        <v>24</v>
      </c>
      <c r="D122" t="s">
        <v>11</v>
      </c>
      <c r="E122">
        <v>0</v>
      </c>
    </row>
    <row r="123" spans="1:5" hidden="1">
      <c r="A123">
        <v>15</v>
      </c>
      <c r="B123" t="s">
        <v>179</v>
      </c>
      <c r="C123" t="s">
        <v>24</v>
      </c>
      <c r="D123" t="s">
        <v>11</v>
      </c>
      <c r="E123">
        <v>0</v>
      </c>
    </row>
    <row r="124" spans="1:5" hidden="1">
      <c r="A124">
        <v>16</v>
      </c>
      <c r="B124" t="s">
        <v>180</v>
      </c>
      <c r="C124" t="s">
        <v>24</v>
      </c>
      <c r="D124" t="s">
        <v>11</v>
      </c>
      <c r="E124">
        <v>0</v>
      </c>
    </row>
    <row r="125" spans="1:5" hidden="1">
      <c r="A125">
        <v>1</v>
      </c>
      <c r="B125" t="s">
        <v>166</v>
      </c>
      <c r="D125" t="s">
        <v>12</v>
      </c>
      <c r="E125">
        <v>5</v>
      </c>
    </row>
    <row r="126" spans="1:5" hidden="1">
      <c r="A126">
        <v>2</v>
      </c>
      <c r="B126" t="s">
        <v>167</v>
      </c>
      <c r="D126" t="s">
        <v>12</v>
      </c>
      <c r="E126">
        <v>5</v>
      </c>
    </row>
    <row r="127" spans="1:5" hidden="1">
      <c r="A127">
        <v>4</v>
      </c>
      <c r="B127" t="s">
        <v>444</v>
      </c>
      <c r="D127" t="s">
        <v>12</v>
      </c>
      <c r="E127">
        <v>5</v>
      </c>
    </row>
    <row r="128" spans="1:5" hidden="1">
      <c r="A128">
        <v>5</v>
      </c>
      <c r="B128" t="s">
        <v>169</v>
      </c>
      <c r="D128" t="s">
        <v>12</v>
      </c>
      <c r="E128">
        <v>5</v>
      </c>
    </row>
    <row r="129" spans="1:5" hidden="1">
      <c r="A129">
        <v>6</v>
      </c>
      <c r="B129" t="s">
        <v>170</v>
      </c>
      <c r="D129" t="s">
        <v>12</v>
      </c>
      <c r="E129">
        <v>5</v>
      </c>
    </row>
    <row r="130" spans="1:5" hidden="1">
      <c r="A130">
        <v>7</v>
      </c>
      <c r="B130" t="s">
        <v>171</v>
      </c>
      <c r="D130" t="s">
        <v>12</v>
      </c>
      <c r="E130">
        <v>5</v>
      </c>
    </row>
    <row r="131" spans="1:5" hidden="1">
      <c r="A131">
        <v>8</v>
      </c>
      <c r="B131" t="s">
        <v>172</v>
      </c>
      <c r="D131" t="s">
        <v>12</v>
      </c>
      <c r="E131">
        <v>3</v>
      </c>
    </row>
    <row r="132" spans="1:5" hidden="1">
      <c r="A132">
        <v>9</v>
      </c>
      <c r="B132" t="s">
        <v>173</v>
      </c>
      <c r="D132" t="s">
        <v>12</v>
      </c>
      <c r="E132">
        <v>5</v>
      </c>
    </row>
    <row r="133" spans="1:5" hidden="1">
      <c r="A133">
        <v>10</v>
      </c>
      <c r="B133" t="s">
        <v>174</v>
      </c>
      <c r="D133" t="s">
        <v>12</v>
      </c>
      <c r="E133">
        <v>5</v>
      </c>
    </row>
    <row r="134" spans="1:5" hidden="1">
      <c r="A134">
        <v>11</v>
      </c>
      <c r="B134" t="s">
        <v>175</v>
      </c>
      <c r="D134" t="s">
        <v>12</v>
      </c>
      <c r="E134">
        <v>5</v>
      </c>
    </row>
    <row r="135" spans="1:5" hidden="1">
      <c r="A135">
        <v>12</v>
      </c>
      <c r="B135" t="s">
        <v>176</v>
      </c>
      <c r="D135" t="s">
        <v>12</v>
      </c>
      <c r="E135">
        <v>5</v>
      </c>
    </row>
    <row r="136" spans="1:5" hidden="1">
      <c r="A136">
        <v>13</v>
      </c>
      <c r="B136" t="s">
        <v>177</v>
      </c>
      <c r="D136" t="s">
        <v>12</v>
      </c>
      <c r="E136">
        <v>5</v>
      </c>
    </row>
    <row r="137" spans="1:5" hidden="1">
      <c r="A137">
        <v>14</v>
      </c>
      <c r="B137" t="s">
        <v>178</v>
      </c>
      <c r="D137" t="s">
        <v>12</v>
      </c>
      <c r="E137">
        <v>5</v>
      </c>
    </row>
    <row r="138" spans="1:5" hidden="1">
      <c r="A138">
        <v>15</v>
      </c>
      <c r="B138" t="s">
        <v>179</v>
      </c>
      <c r="D138" t="s">
        <v>12</v>
      </c>
      <c r="E138">
        <v>5</v>
      </c>
    </row>
    <row r="139" spans="1:5" hidden="1">
      <c r="A139">
        <v>16</v>
      </c>
      <c r="B139" t="s">
        <v>180</v>
      </c>
      <c r="D139" t="s">
        <v>12</v>
      </c>
      <c r="E139">
        <v>4</v>
      </c>
    </row>
    <row r="140" spans="1:5" hidden="1">
      <c r="A140">
        <v>17</v>
      </c>
      <c r="B140" t="s">
        <v>165</v>
      </c>
      <c r="D140" t="s">
        <v>12</v>
      </c>
      <c r="E140">
        <v>4.8</v>
      </c>
    </row>
    <row r="141" spans="1:5" hidden="1">
      <c r="A141">
        <v>1</v>
      </c>
      <c r="B141" t="s">
        <v>166</v>
      </c>
      <c r="D141" t="s">
        <v>13</v>
      </c>
      <c r="E141">
        <v>1</v>
      </c>
    </row>
    <row r="142" spans="1:5" hidden="1">
      <c r="A142">
        <v>2</v>
      </c>
      <c r="B142" t="s">
        <v>167</v>
      </c>
      <c r="D142" t="s">
        <v>13</v>
      </c>
      <c r="E142">
        <v>1</v>
      </c>
    </row>
    <row r="143" spans="1:5" hidden="1">
      <c r="A143">
        <v>4</v>
      </c>
      <c r="B143" t="s">
        <v>444</v>
      </c>
      <c r="D143" t="s">
        <v>13</v>
      </c>
      <c r="E143">
        <v>1</v>
      </c>
    </row>
    <row r="144" spans="1:5" hidden="1">
      <c r="A144">
        <v>5</v>
      </c>
      <c r="B144" t="s">
        <v>169</v>
      </c>
      <c r="D144" t="s">
        <v>13</v>
      </c>
      <c r="E144">
        <v>1</v>
      </c>
    </row>
    <row r="145" spans="1:5" hidden="1">
      <c r="A145">
        <v>6</v>
      </c>
      <c r="B145" t="s">
        <v>170</v>
      </c>
      <c r="D145" t="s">
        <v>13</v>
      </c>
      <c r="E145">
        <v>1</v>
      </c>
    </row>
    <row r="146" spans="1:5" hidden="1">
      <c r="A146">
        <v>7</v>
      </c>
      <c r="B146" t="s">
        <v>171</v>
      </c>
      <c r="D146" t="s">
        <v>13</v>
      </c>
      <c r="E146">
        <v>1</v>
      </c>
    </row>
    <row r="147" spans="1:5" hidden="1">
      <c r="A147">
        <v>8</v>
      </c>
      <c r="B147" t="s">
        <v>172</v>
      </c>
      <c r="D147" t="s">
        <v>13</v>
      </c>
      <c r="E147">
        <v>0.6</v>
      </c>
    </row>
    <row r="148" spans="1:5" hidden="1">
      <c r="A148">
        <v>9</v>
      </c>
      <c r="B148" t="s">
        <v>173</v>
      </c>
      <c r="D148" t="s">
        <v>13</v>
      </c>
      <c r="E148">
        <v>1</v>
      </c>
    </row>
    <row r="149" spans="1:5" hidden="1">
      <c r="A149">
        <v>10</v>
      </c>
      <c r="B149" t="s">
        <v>174</v>
      </c>
      <c r="D149" t="s">
        <v>13</v>
      </c>
      <c r="E149">
        <v>1</v>
      </c>
    </row>
    <row r="150" spans="1:5" hidden="1">
      <c r="A150">
        <v>11</v>
      </c>
      <c r="B150" t="s">
        <v>175</v>
      </c>
      <c r="D150" t="s">
        <v>13</v>
      </c>
      <c r="E150">
        <v>1</v>
      </c>
    </row>
    <row r="151" spans="1:5" hidden="1">
      <c r="A151">
        <v>12</v>
      </c>
      <c r="B151" t="s">
        <v>176</v>
      </c>
      <c r="D151" t="s">
        <v>13</v>
      </c>
      <c r="E151">
        <v>1</v>
      </c>
    </row>
    <row r="152" spans="1:5" hidden="1">
      <c r="A152">
        <v>13</v>
      </c>
      <c r="B152" t="s">
        <v>177</v>
      </c>
      <c r="D152" t="s">
        <v>13</v>
      </c>
      <c r="E152">
        <v>1</v>
      </c>
    </row>
    <row r="153" spans="1:5" hidden="1">
      <c r="A153">
        <v>14</v>
      </c>
      <c r="B153" t="s">
        <v>178</v>
      </c>
      <c r="D153" t="s">
        <v>13</v>
      </c>
      <c r="E153">
        <v>1</v>
      </c>
    </row>
    <row r="154" spans="1:5" hidden="1">
      <c r="A154">
        <v>15</v>
      </c>
      <c r="B154" t="s">
        <v>179</v>
      </c>
      <c r="D154" t="s">
        <v>13</v>
      </c>
      <c r="E154">
        <v>1</v>
      </c>
    </row>
    <row r="155" spans="1:5" hidden="1">
      <c r="A155">
        <v>16</v>
      </c>
      <c r="B155" t="s">
        <v>180</v>
      </c>
      <c r="D155" t="s">
        <v>13</v>
      </c>
      <c r="E155">
        <v>0.8</v>
      </c>
    </row>
    <row r="156" spans="1:5" hidden="1">
      <c r="A156">
        <v>17</v>
      </c>
      <c r="B156" t="s">
        <v>165</v>
      </c>
      <c r="D156" t="s">
        <v>13</v>
      </c>
      <c r="E156">
        <v>0.96000000000000008</v>
      </c>
    </row>
    <row r="157" spans="1:5" hidden="1">
      <c r="A157">
        <v>1</v>
      </c>
      <c r="B157" t="s">
        <v>166</v>
      </c>
      <c r="D157" t="s">
        <v>14</v>
      </c>
      <c r="E157">
        <v>1</v>
      </c>
    </row>
    <row r="158" spans="1:5" hidden="1">
      <c r="A158">
        <v>2</v>
      </c>
      <c r="B158" t="s">
        <v>167</v>
      </c>
      <c r="D158" t="s">
        <v>14</v>
      </c>
      <c r="E158">
        <v>1</v>
      </c>
    </row>
    <row r="159" spans="1:5" hidden="1">
      <c r="A159">
        <v>4</v>
      </c>
      <c r="B159" t="s">
        <v>444</v>
      </c>
      <c r="D159" t="s">
        <v>14</v>
      </c>
      <c r="E159">
        <v>1</v>
      </c>
    </row>
    <row r="160" spans="1:5" hidden="1">
      <c r="A160">
        <v>5</v>
      </c>
      <c r="B160" t="s">
        <v>169</v>
      </c>
      <c r="D160" t="s">
        <v>14</v>
      </c>
      <c r="E160">
        <v>1</v>
      </c>
    </row>
    <row r="161" spans="1:5" hidden="1">
      <c r="A161">
        <v>6</v>
      </c>
      <c r="B161" t="s">
        <v>170</v>
      </c>
      <c r="D161" t="s">
        <v>14</v>
      </c>
      <c r="E161">
        <v>1</v>
      </c>
    </row>
    <row r="162" spans="1:5" hidden="1">
      <c r="A162">
        <v>7</v>
      </c>
      <c r="B162" t="s">
        <v>171</v>
      </c>
      <c r="D162" t="s">
        <v>14</v>
      </c>
      <c r="E162">
        <v>1</v>
      </c>
    </row>
    <row r="163" spans="1:5" hidden="1">
      <c r="A163">
        <v>8</v>
      </c>
      <c r="B163" t="s">
        <v>172</v>
      </c>
      <c r="D163" t="s">
        <v>14</v>
      </c>
      <c r="E163">
        <v>1</v>
      </c>
    </row>
    <row r="164" spans="1:5" hidden="1">
      <c r="A164">
        <v>9</v>
      </c>
      <c r="B164" t="s">
        <v>173</v>
      </c>
      <c r="D164" t="s">
        <v>14</v>
      </c>
      <c r="E164">
        <v>1</v>
      </c>
    </row>
    <row r="165" spans="1:5" hidden="1">
      <c r="A165">
        <v>10</v>
      </c>
      <c r="B165" t="s">
        <v>174</v>
      </c>
      <c r="D165" t="s">
        <v>14</v>
      </c>
      <c r="E165">
        <v>1</v>
      </c>
    </row>
    <row r="166" spans="1:5" hidden="1">
      <c r="A166">
        <v>11</v>
      </c>
      <c r="B166" t="s">
        <v>175</v>
      </c>
      <c r="D166" t="s">
        <v>14</v>
      </c>
      <c r="E166">
        <v>1</v>
      </c>
    </row>
    <row r="167" spans="1:5" hidden="1">
      <c r="A167">
        <v>12</v>
      </c>
      <c r="B167" t="s">
        <v>176</v>
      </c>
      <c r="D167" t="s">
        <v>14</v>
      </c>
      <c r="E167">
        <v>1</v>
      </c>
    </row>
    <row r="168" spans="1:5" hidden="1">
      <c r="A168">
        <v>13</v>
      </c>
      <c r="B168" t="s">
        <v>177</v>
      </c>
      <c r="D168" t="s">
        <v>14</v>
      </c>
      <c r="E168">
        <v>1</v>
      </c>
    </row>
    <row r="169" spans="1:5" hidden="1">
      <c r="A169">
        <v>14</v>
      </c>
      <c r="B169" t="s">
        <v>178</v>
      </c>
      <c r="D169" t="s">
        <v>14</v>
      </c>
      <c r="E169">
        <v>1</v>
      </c>
    </row>
    <row r="170" spans="1:5" hidden="1">
      <c r="A170">
        <v>15</v>
      </c>
      <c r="B170" t="s">
        <v>179</v>
      </c>
      <c r="D170" t="s">
        <v>14</v>
      </c>
      <c r="E170">
        <v>1</v>
      </c>
    </row>
    <row r="171" spans="1:5" hidden="1">
      <c r="A171">
        <v>16</v>
      </c>
      <c r="B171" t="s">
        <v>180</v>
      </c>
      <c r="D171" t="s">
        <v>14</v>
      </c>
      <c r="E171">
        <v>1</v>
      </c>
    </row>
    <row r="172" spans="1:5" hidden="1">
      <c r="A172">
        <v>1</v>
      </c>
      <c r="B172" t="s">
        <v>166</v>
      </c>
      <c r="C172" t="s">
        <v>446</v>
      </c>
      <c r="D172" t="s">
        <v>15</v>
      </c>
      <c r="E172">
        <v>1</v>
      </c>
    </row>
    <row r="173" spans="1:5" hidden="1">
      <c r="A173">
        <v>2</v>
      </c>
      <c r="B173" t="s">
        <v>167</v>
      </c>
      <c r="C173" t="s">
        <v>446</v>
      </c>
      <c r="D173" t="s">
        <v>15</v>
      </c>
      <c r="E173">
        <v>1</v>
      </c>
    </row>
    <row r="174" spans="1:5" hidden="1">
      <c r="A174">
        <v>4</v>
      </c>
      <c r="B174" t="s">
        <v>444</v>
      </c>
      <c r="C174" t="s">
        <v>446</v>
      </c>
      <c r="D174" t="s">
        <v>15</v>
      </c>
      <c r="E174">
        <v>1</v>
      </c>
    </row>
    <row r="175" spans="1:5" hidden="1">
      <c r="A175">
        <v>5</v>
      </c>
      <c r="B175" t="s">
        <v>169</v>
      </c>
      <c r="C175" t="s">
        <v>446</v>
      </c>
      <c r="D175" t="s">
        <v>15</v>
      </c>
      <c r="E175">
        <v>1</v>
      </c>
    </row>
    <row r="176" spans="1:5" hidden="1">
      <c r="A176">
        <v>6</v>
      </c>
      <c r="B176" t="s">
        <v>170</v>
      </c>
      <c r="C176" t="s">
        <v>446</v>
      </c>
      <c r="D176" t="s">
        <v>15</v>
      </c>
      <c r="E176">
        <v>1</v>
      </c>
    </row>
    <row r="177" spans="1:5" hidden="1">
      <c r="A177">
        <v>7</v>
      </c>
      <c r="B177" t="s">
        <v>171</v>
      </c>
      <c r="C177" t="s">
        <v>446</v>
      </c>
      <c r="D177" t="s">
        <v>15</v>
      </c>
      <c r="E177">
        <v>1</v>
      </c>
    </row>
    <row r="178" spans="1:5" hidden="1">
      <c r="A178">
        <v>8</v>
      </c>
      <c r="B178" t="s">
        <v>172</v>
      </c>
      <c r="C178" t="s">
        <v>446</v>
      </c>
      <c r="D178" t="s">
        <v>15</v>
      </c>
      <c r="E178">
        <v>1</v>
      </c>
    </row>
    <row r="179" spans="1:5" hidden="1">
      <c r="A179">
        <v>9</v>
      </c>
      <c r="B179" t="s">
        <v>173</v>
      </c>
      <c r="C179" t="s">
        <v>446</v>
      </c>
      <c r="D179" t="s">
        <v>15</v>
      </c>
      <c r="E179">
        <v>0</v>
      </c>
    </row>
    <row r="180" spans="1:5" hidden="1">
      <c r="A180">
        <v>10</v>
      </c>
      <c r="B180" t="s">
        <v>174</v>
      </c>
      <c r="C180" t="s">
        <v>446</v>
      </c>
      <c r="D180" t="s">
        <v>15</v>
      </c>
      <c r="E180">
        <v>1</v>
      </c>
    </row>
    <row r="181" spans="1:5" hidden="1">
      <c r="A181">
        <v>11</v>
      </c>
      <c r="B181" t="s">
        <v>175</v>
      </c>
      <c r="C181" t="s">
        <v>446</v>
      </c>
      <c r="D181" t="s">
        <v>15</v>
      </c>
      <c r="E181">
        <v>1</v>
      </c>
    </row>
    <row r="182" spans="1:5" hidden="1">
      <c r="A182">
        <v>12</v>
      </c>
      <c r="B182" t="s">
        <v>176</v>
      </c>
      <c r="C182" t="s">
        <v>446</v>
      </c>
      <c r="D182" t="s">
        <v>15</v>
      </c>
      <c r="E182">
        <v>1</v>
      </c>
    </row>
    <row r="183" spans="1:5" hidden="1">
      <c r="A183">
        <v>13</v>
      </c>
      <c r="B183" t="s">
        <v>177</v>
      </c>
      <c r="C183" t="s">
        <v>446</v>
      </c>
      <c r="D183" t="s">
        <v>15</v>
      </c>
      <c r="E183">
        <v>1</v>
      </c>
    </row>
    <row r="184" spans="1:5" hidden="1">
      <c r="A184">
        <v>14</v>
      </c>
      <c r="B184" t="s">
        <v>178</v>
      </c>
      <c r="C184" t="s">
        <v>446</v>
      </c>
      <c r="D184" t="s">
        <v>15</v>
      </c>
      <c r="E184">
        <v>1</v>
      </c>
    </row>
    <row r="185" spans="1:5" hidden="1">
      <c r="A185">
        <v>15</v>
      </c>
      <c r="B185" t="s">
        <v>179</v>
      </c>
      <c r="C185" t="s">
        <v>446</v>
      </c>
      <c r="D185" t="s">
        <v>15</v>
      </c>
      <c r="E185">
        <v>1</v>
      </c>
    </row>
    <row r="186" spans="1:5" hidden="1">
      <c r="A186">
        <v>16</v>
      </c>
      <c r="B186" t="s">
        <v>180</v>
      </c>
      <c r="C186" t="s">
        <v>446</v>
      </c>
      <c r="D186" t="s">
        <v>15</v>
      </c>
      <c r="E186">
        <v>1</v>
      </c>
    </row>
    <row r="187" spans="1:5" hidden="1">
      <c r="A187">
        <v>1</v>
      </c>
      <c r="B187" t="s">
        <v>166</v>
      </c>
      <c r="C187" t="s">
        <v>56</v>
      </c>
      <c r="D187" t="s">
        <v>16</v>
      </c>
      <c r="E187">
        <v>1</v>
      </c>
    </row>
    <row r="188" spans="1:5" hidden="1">
      <c r="A188">
        <v>2</v>
      </c>
      <c r="B188" t="s">
        <v>167</v>
      </c>
      <c r="C188" t="s">
        <v>56</v>
      </c>
      <c r="D188" t="s">
        <v>16</v>
      </c>
      <c r="E188">
        <v>0</v>
      </c>
    </row>
    <row r="189" spans="1:5" hidden="1">
      <c r="A189">
        <v>4</v>
      </c>
      <c r="B189" t="s">
        <v>444</v>
      </c>
      <c r="C189" t="s">
        <v>56</v>
      </c>
      <c r="D189" t="s">
        <v>16</v>
      </c>
      <c r="E189">
        <v>1</v>
      </c>
    </row>
    <row r="190" spans="1:5" hidden="1">
      <c r="A190">
        <v>5</v>
      </c>
      <c r="B190" t="s">
        <v>169</v>
      </c>
      <c r="C190" t="s">
        <v>56</v>
      </c>
      <c r="D190" t="s">
        <v>16</v>
      </c>
      <c r="E190">
        <v>1</v>
      </c>
    </row>
    <row r="191" spans="1:5" hidden="1">
      <c r="A191">
        <v>6</v>
      </c>
      <c r="B191" t="s">
        <v>170</v>
      </c>
      <c r="C191" t="s">
        <v>56</v>
      </c>
      <c r="D191" t="s">
        <v>16</v>
      </c>
      <c r="E191">
        <v>1</v>
      </c>
    </row>
    <row r="192" spans="1:5" hidden="1">
      <c r="A192">
        <v>7</v>
      </c>
      <c r="B192" t="s">
        <v>171</v>
      </c>
      <c r="C192" t="s">
        <v>56</v>
      </c>
      <c r="D192" t="s">
        <v>16</v>
      </c>
      <c r="E192">
        <v>0</v>
      </c>
    </row>
    <row r="193" spans="1:5" hidden="1">
      <c r="A193">
        <v>8</v>
      </c>
      <c r="B193" t="s">
        <v>172</v>
      </c>
      <c r="C193" t="s">
        <v>56</v>
      </c>
      <c r="D193" t="s">
        <v>16</v>
      </c>
      <c r="E193">
        <v>1</v>
      </c>
    </row>
    <row r="194" spans="1:5" hidden="1">
      <c r="A194">
        <v>9</v>
      </c>
      <c r="B194" t="s">
        <v>173</v>
      </c>
      <c r="C194" t="s">
        <v>56</v>
      </c>
      <c r="D194" t="s">
        <v>16</v>
      </c>
      <c r="E194">
        <v>1</v>
      </c>
    </row>
    <row r="195" spans="1:5" hidden="1">
      <c r="A195">
        <v>10</v>
      </c>
      <c r="B195" t="s">
        <v>174</v>
      </c>
      <c r="C195" t="s">
        <v>56</v>
      </c>
      <c r="D195" t="s">
        <v>16</v>
      </c>
      <c r="E195">
        <v>1</v>
      </c>
    </row>
    <row r="196" spans="1:5" hidden="1">
      <c r="A196">
        <v>11</v>
      </c>
      <c r="B196" t="s">
        <v>175</v>
      </c>
      <c r="C196" t="s">
        <v>56</v>
      </c>
      <c r="D196" t="s">
        <v>16</v>
      </c>
      <c r="E196">
        <v>1</v>
      </c>
    </row>
    <row r="197" spans="1:5" hidden="1">
      <c r="A197">
        <v>12</v>
      </c>
      <c r="B197" t="s">
        <v>176</v>
      </c>
      <c r="C197" t="s">
        <v>56</v>
      </c>
      <c r="D197" t="s">
        <v>16</v>
      </c>
      <c r="E197">
        <v>0</v>
      </c>
    </row>
    <row r="198" spans="1:5" hidden="1">
      <c r="A198">
        <v>13</v>
      </c>
      <c r="B198" t="s">
        <v>177</v>
      </c>
      <c r="C198" t="s">
        <v>56</v>
      </c>
      <c r="D198" t="s">
        <v>16</v>
      </c>
      <c r="E198">
        <v>1</v>
      </c>
    </row>
    <row r="199" spans="1:5" hidden="1">
      <c r="A199">
        <v>14</v>
      </c>
      <c r="B199" t="s">
        <v>178</v>
      </c>
      <c r="C199" t="s">
        <v>56</v>
      </c>
      <c r="D199" t="s">
        <v>16</v>
      </c>
      <c r="E199">
        <v>1</v>
      </c>
    </row>
    <row r="200" spans="1:5" hidden="1">
      <c r="A200">
        <v>15</v>
      </c>
      <c r="B200" t="s">
        <v>179</v>
      </c>
      <c r="C200" t="s">
        <v>56</v>
      </c>
      <c r="D200" t="s">
        <v>16</v>
      </c>
      <c r="E200">
        <v>1</v>
      </c>
    </row>
    <row r="201" spans="1:5" hidden="1">
      <c r="A201">
        <v>16</v>
      </c>
      <c r="B201" t="s">
        <v>180</v>
      </c>
      <c r="C201" t="s">
        <v>56</v>
      </c>
      <c r="D201" t="s">
        <v>16</v>
      </c>
      <c r="E201">
        <v>1</v>
      </c>
    </row>
    <row r="202" spans="1:5" hidden="1">
      <c r="A202">
        <v>1</v>
      </c>
      <c r="B202" t="s">
        <v>166</v>
      </c>
      <c r="C202" t="s">
        <v>154</v>
      </c>
      <c r="D202" t="s">
        <v>17</v>
      </c>
      <c r="E202">
        <v>1</v>
      </c>
    </row>
    <row r="203" spans="1:5" hidden="1">
      <c r="A203">
        <v>2</v>
      </c>
      <c r="B203" t="s">
        <v>167</v>
      </c>
      <c r="C203" t="s">
        <v>154</v>
      </c>
      <c r="D203" t="s">
        <v>17</v>
      </c>
      <c r="E203">
        <v>1</v>
      </c>
    </row>
    <row r="204" spans="1:5" hidden="1">
      <c r="A204">
        <v>4</v>
      </c>
      <c r="B204" t="s">
        <v>444</v>
      </c>
      <c r="C204" t="s">
        <v>154</v>
      </c>
      <c r="D204" t="s">
        <v>17</v>
      </c>
      <c r="E204">
        <v>1</v>
      </c>
    </row>
    <row r="205" spans="1:5" hidden="1">
      <c r="A205">
        <v>5</v>
      </c>
      <c r="B205" t="s">
        <v>169</v>
      </c>
      <c r="C205" t="s">
        <v>154</v>
      </c>
      <c r="D205" t="s">
        <v>17</v>
      </c>
      <c r="E205">
        <v>1</v>
      </c>
    </row>
    <row r="206" spans="1:5" hidden="1">
      <c r="A206">
        <v>6</v>
      </c>
      <c r="B206" t="s">
        <v>170</v>
      </c>
      <c r="C206" t="s">
        <v>154</v>
      </c>
      <c r="D206" t="s">
        <v>17</v>
      </c>
      <c r="E206">
        <v>1</v>
      </c>
    </row>
    <row r="207" spans="1:5" hidden="1">
      <c r="A207">
        <v>7</v>
      </c>
      <c r="B207" t="s">
        <v>171</v>
      </c>
      <c r="C207" t="s">
        <v>154</v>
      </c>
      <c r="D207" t="s">
        <v>17</v>
      </c>
      <c r="E207">
        <v>1</v>
      </c>
    </row>
    <row r="208" spans="1:5" hidden="1">
      <c r="A208">
        <v>8</v>
      </c>
      <c r="B208" t="s">
        <v>172</v>
      </c>
      <c r="C208" t="s">
        <v>154</v>
      </c>
      <c r="D208" t="s">
        <v>17</v>
      </c>
      <c r="E208">
        <v>1</v>
      </c>
    </row>
    <row r="209" spans="1:5" hidden="1">
      <c r="A209">
        <v>9</v>
      </c>
      <c r="B209" t="s">
        <v>173</v>
      </c>
      <c r="C209" t="s">
        <v>154</v>
      </c>
      <c r="D209" t="s">
        <v>17</v>
      </c>
      <c r="E209">
        <v>0</v>
      </c>
    </row>
    <row r="210" spans="1:5" hidden="1">
      <c r="A210">
        <v>10</v>
      </c>
      <c r="B210" t="s">
        <v>174</v>
      </c>
      <c r="C210" t="s">
        <v>154</v>
      </c>
      <c r="D210" t="s">
        <v>17</v>
      </c>
      <c r="E210">
        <v>1</v>
      </c>
    </row>
    <row r="211" spans="1:5" hidden="1">
      <c r="A211">
        <v>11</v>
      </c>
      <c r="B211" t="s">
        <v>175</v>
      </c>
      <c r="C211" t="s">
        <v>154</v>
      </c>
      <c r="D211" t="s">
        <v>17</v>
      </c>
      <c r="E211">
        <v>1</v>
      </c>
    </row>
    <row r="212" spans="1:5" hidden="1">
      <c r="A212">
        <v>12</v>
      </c>
      <c r="B212" t="s">
        <v>176</v>
      </c>
      <c r="C212" t="s">
        <v>154</v>
      </c>
      <c r="D212" t="s">
        <v>17</v>
      </c>
      <c r="E212">
        <v>0</v>
      </c>
    </row>
    <row r="213" spans="1:5" hidden="1">
      <c r="A213">
        <v>13</v>
      </c>
      <c r="B213" t="s">
        <v>177</v>
      </c>
      <c r="C213" t="s">
        <v>154</v>
      </c>
      <c r="D213" t="s">
        <v>17</v>
      </c>
      <c r="E213">
        <v>1</v>
      </c>
    </row>
    <row r="214" spans="1:5" hidden="1">
      <c r="A214">
        <v>14</v>
      </c>
      <c r="B214" t="s">
        <v>178</v>
      </c>
      <c r="C214" t="s">
        <v>154</v>
      </c>
      <c r="D214" t="s">
        <v>17</v>
      </c>
      <c r="E214">
        <v>1</v>
      </c>
    </row>
    <row r="215" spans="1:5" hidden="1">
      <c r="A215">
        <v>15</v>
      </c>
      <c r="B215" t="s">
        <v>179</v>
      </c>
      <c r="C215" t="s">
        <v>154</v>
      </c>
      <c r="D215" t="s">
        <v>17</v>
      </c>
      <c r="E215">
        <v>1</v>
      </c>
    </row>
    <row r="216" spans="1:5" hidden="1">
      <c r="A216">
        <v>16</v>
      </c>
      <c r="B216" t="s">
        <v>180</v>
      </c>
      <c r="C216" t="s">
        <v>154</v>
      </c>
      <c r="D216" t="s">
        <v>17</v>
      </c>
      <c r="E216">
        <v>1</v>
      </c>
    </row>
    <row r="217" spans="1:5" hidden="1">
      <c r="A217">
        <v>1</v>
      </c>
      <c r="B217" t="s">
        <v>166</v>
      </c>
      <c r="C217" t="s">
        <v>456</v>
      </c>
      <c r="D217" t="s">
        <v>18</v>
      </c>
      <c r="E217">
        <v>1</v>
      </c>
    </row>
    <row r="218" spans="1:5" hidden="1">
      <c r="A218">
        <v>2</v>
      </c>
      <c r="B218" t="s">
        <v>167</v>
      </c>
      <c r="C218" t="s">
        <v>456</v>
      </c>
      <c r="D218" t="s">
        <v>18</v>
      </c>
      <c r="E218">
        <v>0</v>
      </c>
    </row>
    <row r="219" spans="1:5" hidden="1">
      <c r="A219">
        <v>4</v>
      </c>
      <c r="B219" t="s">
        <v>444</v>
      </c>
      <c r="C219" t="s">
        <v>456</v>
      </c>
      <c r="D219" t="s">
        <v>18</v>
      </c>
      <c r="E219">
        <v>0</v>
      </c>
    </row>
    <row r="220" spans="1:5" hidden="1">
      <c r="A220">
        <v>5</v>
      </c>
      <c r="B220" t="s">
        <v>169</v>
      </c>
      <c r="C220" t="s">
        <v>456</v>
      </c>
      <c r="D220" t="s">
        <v>18</v>
      </c>
      <c r="E220">
        <v>0</v>
      </c>
    </row>
    <row r="221" spans="1:5" hidden="1">
      <c r="A221">
        <v>6</v>
      </c>
      <c r="B221" t="s">
        <v>170</v>
      </c>
      <c r="C221" t="s">
        <v>456</v>
      </c>
      <c r="D221" t="s">
        <v>18</v>
      </c>
      <c r="E221">
        <v>0</v>
      </c>
    </row>
    <row r="222" spans="1:5" hidden="1">
      <c r="A222">
        <v>7</v>
      </c>
      <c r="B222" t="s">
        <v>171</v>
      </c>
      <c r="C222" t="s">
        <v>456</v>
      </c>
      <c r="D222" t="s">
        <v>18</v>
      </c>
      <c r="E222">
        <v>1</v>
      </c>
    </row>
    <row r="223" spans="1:5" hidden="1">
      <c r="A223">
        <v>8</v>
      </c>
      <c r="B223" t="s">
        <v>172</v>
      </c>
      <c r="C223" t="s">
        <v>456</v>
      </c>
      <c r="D223" t="s">
        <v>18</v>
      </c>
      <c r="E223">
        <v>1</v>
      </c>
    </row>
    <row r="224" spans="1:5" hidden="1">
      <c r="A224">
        <v>9</v>
      </c>
      <c r="B224" t="s">
        <v>173</v>
      </c>
      <c r="C224" t="s">
        <v>456</v>
      </c>
      <c r="D224" t="s">
        <v>18</v>
      </c>
      <c r="E224">
        <v>1</v>
      </c>
    </row>
    <row r="225" spans="1:5" hidden="1">
      <c r="A225">
        <v>10</v>
      </c>
      <c r="B225" t="s">
        <v>174</v>
      </c>
      <c r="C225" t="s">
        <v>456</v>
      </c>
      <c r="D225" t="s">
        <v>18</v>
      </c>
      <c r="E225">
        <v>1</v>
      </c>
    </row>
    <row r="226" spans="1:5" hidden="1">
      <c r="A226">
        <v>11</v>
      </c>
      <c r="B226" t="s">
        <v>175</v>
      </c>
      <c r="C226" t="s">
        <v>456</v>
      </c>
      <c r="D226" t="s">
        <v>18</v>
      </c>
      <c r="E226">
        <v>1</v>
      </c>
    </row>
    <row r="227" spans="1:5" hidden="1">
      <c r="A227">
        <v>12</v>
      </c>
      <c r="B227" t="s">
        <v>176</v>
      </c>
      <c r="C227" t="s">
        <v>456</v>
      </c>
      <c r="D227" t="s">
        <v>18</v>
      </c>
      <c r="E227">
        <v>1</v>
      </c>
    </row>
    <row r="228" spans="1:5" hidden="1">
      <c r="A228">
        <v>13</v>
      </c>
      <c r="B228" t="s">
        <v>177</v>
      </c>
      <c r="C228" t="s">
        <v>456</v>
      </c>
      <c r="D228" t="s">
        <v>18</v>
      </c>
      <c r="E228">
        <v>1</v>
      </c>
    </row>
    <row r="229" spans="1:5" hidden="1">
      <c r="A229">
        <v>14</v>
      </c>
      <c r="B229" t="s">
        <v>178</v>
      </c>
      <c r="C229" t="s">
        <v>456</v>
      </c>
      <c r="D229" t="s">
        <v>18</v>
      </c>
      <c r="E229">
        <v>1</v>
      </c>
    </row>
    <row r="230" spans="1:5" hidden="1">
      <c r="A230">
        <v>15</v>
      </c>
      <c r="B230" t="s">
        <v>179</v>
      </c>
      <c r="C230" t="s">
        <v>456</v>
      </c>
      <c r="D230" t="s">
        <v>18</v>
      </c>
      <c r="E230">
        <v>1</v>
      </c>
    </row>
    <row r="231" spans="1:5" hidden="1">
      <c r="A231">
        <v>16</v>
      </c>
      <c r="B231" t="s">
        <v>180</v>
      </c>
      <c r="C231" t="s">
        <v>456</v>
      </c>
      <c r="D231" t="s">
        <v>18</v>
      </c>
      <c r="E231">
        <v>1</v>
      </c>
    </row>
    <row r="232" spans="1:5" hidden="1">
      <c r="A232">
        <v>1</v>
      </c>
      <c r="B232" t="s">
        <v>166</v>
      </c>
      <c r="D232" t="s">
        <v>19</v>
      </c>
      <c r="E232">
        <v>1</v>
      </c>
    </row>
    <row r="233" spans="1:5" hidden="1">
      <c r="A233">
        <v>2</v>
      </c>
      <c r="B233" t="s">
        <v>167</v>
      </c>
      <c r="D233" t="s">
        <v>19</v>
      </c>
      <c r="E233">
        <v>1</v>
      </c>
    </row>
    <row r="234" spans="1:5" hidden="1">
      <c r="A234">
        <v>4</v>
      </c>
      <c r="B234" t="s">
        <v>444</v>
      </c>
      <c r="D234" t="s">
        <v>19</v>
      </c>
      <c r="E234">
        <v>1</v>
      </c>
    </row>
    <row r="235" spans="1:5" hidden="1">
      <c r="A235">
        <v>5</v>
      </c>
      <c r="B235" t="s">
        <v>169</v>
      </c>
      <c r="D235" t="s">
        <v>19</v>
      </c>
      <c r="E235">
        <v>0.5</v>
      </c>
    </row>
    <row r="236" spans="1:5" hidden="1">
      <c r="A236">
        <v>6</v>
      </c>
      <c r="B236" t="s">
        <v>170</v>
      </c>
      <c r="D236" t="s">
        <v>19</v>
      </c>
      <c r="E236">
        <v>1</v>
      </c>
    </row>
    <row r="237" spans="1:5" hidden="1">
      <c r="A237">
        <v>7</v>
      </c>
      <c r="B237" t="s">
        <v>171</v>
      </c>
      <c r="D237" t="s">
        <v>19</v>
      </c>
      <c r="E237">
        <v>1</v>
      </c>
    </row>
    <row r="238" spans="1:5" hidden="1">
      <c r="A238">
        <v>8</v>
      </c>
      <c r="B238" t="s">
        <v>172</v>
      </c>
      <c r="D238" t="s">
        <v>19</v>
      </c>
      <c r="E238">
        <v>1</v>
      </c>
    </row>
    <row r="239" spans="1:5" hidden="1">
      <c r="A239">
        <v>9</v>
      </c>
      <c r="B239" t="s">
        <v>173</v>
      </c>
      <c r="D239" t="s">
        <v>19</v>
      </c>
      <c r="E239">
        <v>0.5</v>
      </c>
    </row>
    <row r="240" spans="1:5" hidden="1">
      <c r="A240">
        <v>10</v>
      </c>
      <c r="B240" t="s">
        <v>174</v>
      </c>
      <c r="D240" t="s">
        <v>19</v>
      </c>
      <c r="E240">
        <v>1</v>
      </c>
    </row>
    <row r="241" spans="1:5" hidden="1">
      <c r="A241">
        <v>11</v>
      </c>
      <c r="B241" t="s">
        <v>175</v>
      </c>
      <c r="D241" t="s">
        <v>19</v>
      </c>
      <c r="E241">
        <v>0.5</v>
      </c>
    </row>
    <row r="242" spans="1:5" hidden="1">
      <c r="A242">
        <v>12</v>
      </c>
      <c r="B242" t="s">
        <v>176</v>
      </c>
      <c r="D242" t="s">
        <v>19</v>
      </c>
      <c r="E242">
        <v>0.5</v>
      </c>
    </row>
    <row r="243" spans="1:5" hidden="1">
      <c r="A243">
        <v>13</v>
      </c>
      <c r="B243" t="s">
        <v>177</v>
      </c>
      <c r="D243" t="s">
        <v>19</v>
      </c>
      <c r="E243">
        <v>1</v>
      </c>
    </row>
    <row r="244" spans="1:5" hidden="1">
      <c r="A244">
        <v>14</v>
      </c>
      <c r="B244" t="s">
        <v>178</v>
      </c>
      <c r="D244" t="s">
        <v>19</v>
      </c>
      <c r="E244">
        <v>0.5</v>
      </c>
    </row>
    <row r="245" spans="1:5" hidden="1">
      <c r="A245">
        <v>15</v>
      </c>
      <c r="B245" t="s">
        <v>179</v>
      </c>
      <c r="D245" t="s">
        <v>19</v>
      </c>
      <c r="E245">
        <v>1</v>
      </c>
    </row>
    <row r="246" spans="1:5" hidden="1">
      <c r="A246">
        <v>16</v>
      </c>
      <c r="B246" t="s">
        <v>180</v>
      </c>
      <c r="D246" t="s">
        <v>19</v>
      </c>
      <c r="E246">
        <v>0.5</v>
      </c>
    </row>
    <row r="247" spans="1:5" hidden="1">
      <c r="A247">
        <v>17</v>
      </c>
      <c r="B247" t="s">
        <v>165</v>
      </c>
      <c r="D247" t="s">
        <v>19</v>
      </c>
      <c r="E247">
        <v>0.8</v>
      </c>
    </row>
    <row r="248" spans="1:5" hidden="1">
      <c r="A248">
        <v>1</v>
      </c>
      <c r="B248" t="s">
        <v>166</v>
      </c>
      <c r="C248" t="s">
        <v>133</v>
      </c>
      <c r="D248" t="s">
        <v>20</v>
      </c>
      <c r="E248">
        <v>0</v>
      </c>
    </row>
    <row r="249" spans="1:5" hidden="1">
      <c r="A249">
        <v>2</v>
      </c>
      <c r="B249" t="s">
        <v>167</v>
      </c>
      <c r="C249" t="s">
        <v>133</v>
      </c>
      <c r="D249" t="s">
        <v>20</v>
      </c>
      <c r="E249">
        <v>0</v>
      </c>
    </row>
    <row r="250" spans="1:5" hidden="1">
      <c r="A250">
        <v>4</v>
      </c>
      <c r="B250" t="s">
        <v>444</v>
      </c>
      <c r="C250" t="s">
        <v>133</v>
      </c>
      <c r="D250" t="s">
        <v>20</v>
      </c>
      <c r="E250">
        <v>0</v>
      </c>
    </row>
    <row r="251" spans="1:5" hidden="1">
      <c r="A251">
        <v>5</v>
      </c>
      <c r="B251" t="s">
        <v>169</v>
      </c>
      <c r="C251" t="s">
        <v>133</v>
      </c>
      <c r="D251" t="s">
        <v>20</v>
      </c>
      <c r="E251">
        <v>0</v>
      </c>
    </row>
    <row r="252" spans="1:5" hidden="1">
      <c r="A252">
        <v>6</v>
      </c>
      <c r="B252" t="s">
        <v>170</v>
      </c>
      <c r="C252" t="s">
        <v>133</v>
      </c>
      <c r="D252" t="s">
        <v>20</v>
      </c>
      <c r="E252">
        <v>0</v>
      </c>
    </row>
    <row r="253" spans="1:5" hidden="1">
      <c r="A253">
        <v>7</v>
      </c>
      <c r="B253" t="s">
        <v>171</v>
      </c>
      <c r="C253" t="s">
        <v>133</v>
      </c>
      <c r="D253" t="s">
        <v>20</v>
      </c>
      <c r="E253">
        <v>0</v>
      </c>
    </row>
    <row r="254" spans="1:5" hidden="1">
      <c r="A254">
        <v>8</v>
      </c>
      <c r="B254" t="s">
        <v>172</v>
      </c>
      <c r="C254" t="s">
        <v>133</v>
      </c>
      <c r="D254" t="s">
        <v>20</v>
      </c>
      <c r="E254">
        <v>0</v>
      </c>
    </row>
    <row r="255" spans="1:5" hidden="1">
      <c r="A255">
        <v>9</v>
      </c>
      <c r="B255" t="s">
        <v>173</v>
      </c>
      <c r="C255" t="s">
        <v>133</v>
      </c>
      <c r="D255" t="s">
        <v>20</v>
      </c>
      <c r="E255">
        <v>0</v>
      </c>
    </row>
    <row r="256" spans="1:5" hidden="1">
      <c r="A256">
        <v>10</v>
      </c>
      <c r="B256" t="s">
        <v>174</v>
      </c>
      <c r="C256" t="s">
        <v>133</v>
      </c>
      <c r="D256" t="s">
        <v>20</v>
      </c>
      <c r="E256">
        <v>1</v>
      </c>
    </row>
    <row r="257" spans="1:5" hidden="1">
      <c r="A257">
        <v>11</v>
      </c>
      <c r="B257" t="s">
        <v>175</v>
      </c>
      <c r="C257" t="s">
        <v>133</v>
      </c>
      <c r="D257" t="s">
        <v>20</v>
      </c>
      <c r="E257">
        <v>0</v>
      </c>
    </row>
    <row r="258" spans="1:5" hidden="1">
      <c r="A258">
        <v>12</v>
      </c>
      <c r="B258" t="s">
        <v>176</v>
      </c>
      <c r="C258" t="s">
        <v>133</v>
      </c>
      <c r="D258" t="s">
        <v>20</v>
      </c>
      <c r="E258">
        <v>0</v>
      </c>
    </row>
    <row r="259" spans="1:5" hidden="1">
      <c r="A259">
        <v>13</v>
      </c>
      <c r="B259" t="s">
        <v>177</v>
      </c>
      <c r="C259" t="s">
        <v>133</v>
      </c>
      <c r="D259" t="s">
        <v>20</v>
      </c>
      <c r="E259">
        <v>0</v>
      </c>
    </row>
    <row r="260" spans="1:5" hidden="1">
      <c r="A260">
        <v>14</v>
      </c>
      <c r="B260" t="s">
        <v>178</v>
      </c>
      <c r="C260" t="s">
        <v>133</v>
      </c>
      <c r="D260" t="s">
        <v>20</v>
      </c>
      <c r="E260">
        <v>0</v>
      </c>
    </row>
    <row r="261" spans="1:5" hidden="1">
      <c r="A261">
        <v>15</v>
      </c>
      <c r="B261" t="s">
        <v>179</v>
      </c>
      <c r="C261" t="s">
        <v>133</v>
      </c>
      <c r="D261" t="s">
        <v>20</v>
      </c>
      <c r="E261">
        <v>0</v>
      </c>
    </row>
    <row r="262" spans="1:5" hidden="1">
      <c r="A262">
        <v>16</v>
      </c>
      <c r="B262" t="s">
        <v>180</v>
      </c>
      <c r="C262" t="s">
        <v>133</v>
      </c>
      <c r="D262" t="s">
        <v>20</v>
      </c>
      <c r="E262">
        <v>0</v>
      </c>
    </row>
    <row r="263" spans="1:5" hidden="1">
      <c r="A263">
        <v>1</v>
      </c>
      <c r="B263" t="s">
        <v>166</v>
      </c>
      <c r="C263" t="s">
        <v>72</v>
      </c>
      <c r="D263" t="s">
        <v>21</v>
      </c>
    </row>
    <row r="264" spans="1:5" hidden="1">
      <c r="A264">
        <v>2</v>
      </c>
      <c r="B264" t="s">
        <v>167</v>
      </c>
      <c r="C264" t="s">
        <v>72</v>
      </c>
      <c r="D264" t="s">
        <v>21</v>
      </c>
    </row>
    <row r="265" spans="1:5" hidden="1">
      <c r="A265">
        <v>4</v>
      </c>
      <c r="B265" t="s">
        <v>444</v>
      </c>
      <c r="C265" t="s">
        <v>72</v>
      </c>
      <c r="D265" t="s">
        <v>21</v>
      </c>
    </row>
    <row r="266" spans="1:5" hidden="1">
      <c r="A266">
        <v>5</v>
      </c>
      <c r="B266" t="s">
        <v>169</v>
      </c>
      <c r="C266" t="s">
        <v>72</v>
      </c>
      <c r="D266" t="s">
        <v>21</v>
      </c>
    </row>
    <row r="267" spans="1:5" hidden="1">
      <c r="A267">
        <v>6</v>
      </c>
      <c r="B267" t="s">
        <v>170</v>
      </c>
      <c r="C267" t="s">
        <v>72</v>
      </c>
      <c r="D267" t="s">
        <v>21</v>
      </c>
    </row>
    <row r="268" spans="1:5" hidden="1">
      <c r="A268">
        <v>7</v>
      </c>
      <c r="B268" t="s">
        <v>171</v>
      </c>
      <c r="C268" t="s">
        <v>72</v>
      </c>
      <c r="D268" t="s">
        <v>21</v>
      </c>
    </row>
    <row r="269" spans="1:5" hidden="1">
      <c r="A269">
        <v>8</v>
      </c>
      <c r="B269" t="s">
        <v>172</v>
      </c>
      <c r="C269" t="s">
        <v>72</v>
      </c>
      <c r="D269" t="s">
        <v>21</v>
      </c>
    </row>
    <row r="270" spans="1:5" hidden="1">
      <c r="A270">
        <v>9</v>
      </c>
      <c r="B270" t="s">
        <v>173</v>
      </c>
      <c r="C270" t="s">
        <v>72</v>
      </c>
      <c r="D270" t="s">
        <v>21</v>
      </c>
    </row>
    <row r="271" spans="1:5" hidden="1">
      <c r="A271">
        <v>10</v>
      </c>
      <c r="B271" t="s">
        <v>174</v>
      </c>
      <c r="C271" t="s">
        <v>72</v>
      </c>
      <c r="D271" t="s">
        <v>21</v>
      </c>
    </row>
    <row r="272" spans="1:5" hidden="1">
      <c r="A272">
        <v>11</v>
      </c>
      <c r="B272" t="s">
        <v>175</v>
      </c>
      <c r="C272" t="s">
        <v>72</v>
      </c>
      <c r="D272" t="s">
        <v>21</v>
      </c>
    </row>
    <row r="273" spans="1:5" hidden="1">
      <c r="A273">
        <v>12</v>
      </c>
      <c r="B273" t="s">
        <v>176</v>
      </c>
      <c r="C273" t="s">
        <v>72</v>
      </c>
      <c r="D273" t="s">
        <v>21</v>
      </c>
    </row>
    <row r="274" spans="1:5" hidden="1">
      <c r="A274">
        <v>13</v>
      </c>
      <c r="B274" t="s">
        <v>177</v>
      </c>
      <c r="C274" t="s">
        <v>72</v>
      </c>
      <c r="D274" t="s">
        <v>21</v>
      </c>
    </row>
    <row r="275" spans="1:5" hidden="1">
      <c r="A275">
        <v>14</v>
      </c>
      <c r="B275" t="s">
        <v>178</v>
      </c>
      <c r="C275" t="s">
        <v>72</v>
      </c>
      <c r="D275" t="s">
        <v>21</v>
      </c>
    </row>
    <row r="276" spans="1:5" hidden="1">
      <c r="A276">
        <v>15</v>
      </c>
      <c r="B276" t="s">
        <v>179</v>
      </c>
      <c r="C276" t="s">
        <v>72</v>
      </c>
      <c r="D276" t="s">
        <v>21</v>
      </c>
    </row>
    <row r="277" spans="1:5" hidden="1">
      <c r="A277">
        <v>16</v>
      </c>
      <c r="B277" t="s">
        <v>180</v>
      </c>
      <c r="C277" t="s">
        <v>72</v>
      </c>
      <c r="D277" t="s">
        <v>21</v>
      </c>
    </row>
    <row r="278" spans="1:5" hidden="1">
      <c r="A278">
        <v>1</v>
      </c>
      <c r="B278" t="s">
        <v>166</v>
      </c>
      <c r="D278" t="s">
        <v>22</v>
      </c>
      <c r="E278">
        <v>1</v>
      </c>
    </row>
    <row r="279" spans="1:5" hidden="1">
      <c r="A279">
        <v>2</v>
      </c>
      <c r="B279" t="s">
        <v>167</v>
      </c>
      <c r="D279" t="s">
        <v>22</v>
      </c>
      <c r="E279">
        <v>1</v>
      </c>
    </row>
    <row r="280" spans="1:5" hidden="1">
      <c r="A280">
        <v>4</v>
      </c>
      <c r="B280" t="s">
        <v>444</v>
      </c>
      <c r="D280" t="s">
        <v>22</v>
      </c>
      <c r="E280">
        <v>0</v>
      </c>
    </row>
    <row r="281" spans="1:5" hidden="1">
      <c r="A281">
        <v>5</v>
      </c>
      <c r="B281" t="s">
        <v>169</v>
      </c>
      <c r="D281" t="s">
        <v>22</v>
      </c>
      <c r="E281">
        <v>1</v>
      </c>
    </row>
    <row r="282" spans="1:5" hidden="1">
      <c r="A282">
        <v>6</v>
      </c>
      <c r="B282" t="s">
        <v>170</v>
      </c>
      <c r="D282" t="s">
        <v>22</v>
      </c>
      <c r="E282">
        <v>1</v>
      </c>
    </row>
    <row r="283" spans="1:5" hidden="1">
      <c r="A283">
        <v>7</v>
      </c>
      <c r="B283" t="s">
        <v>171</v>
      </c>
      <c r="D283" t="s">
        <v>22</v>
      </c>
      <c r="E283">
        <v>1</v>
      </c>
    </row>
    <row r="284" spans="1:5" hidden="1">
      <c r="A284">
        <v>8</v>
      </c>
      <c r="B284" t="s">
        <v>172</v>
      </c>
      <c r="D284" t="s">
        <v>22</v>
      </c>
      <c r="E284">
        <v>1</v>
      </c>
    </row>
    <row r="285" spans="1:5" hidden="1">
      <c r="A285">
        <v>9</v>
      </c>
      <c r="B285" t="s">
        <v>173</v>
      </c>
      <c r="D285" t="s">
        <v>22</v>
      </c>
      <c r="E285">
        <v>1</v>
      </c>
    </row>
    <row r="286" spans="1:5" hidden="1">
      <c r="A286">
        <v>10</v>
      </c>
      <c r="B286" t="s">
        <v>174</v>
      </c>
      <c r="D286" t="s">
        <v>22</v>
      </c>
      <c r="E286">
        <v>1</v>
      </c>
    </row>
    <row r="287" spans="1:5" hidden="1">
      <c r="A287">
        <v>11</v>
      </c>
      <c r="B287" t="s">
        <v>175</v>
      </c>
      <c r="D287" t="s">
        <v>22</v>
      </c>
      <c r="E287">
        <v>1</v>
      </c>
    </row>
    <row r="288" spans="1:5" hidden="1">
      <c r="A288">
        <v>12</v>
      </c>
      <c r="B288" t="s">
        <v>176</v>
      </c>
      <c r="D288" t="s">
        <v>22</v>
      </c>
      <c r="E288">
        <v>1</v>
      </c>
    </row>
    <row r="289" spans="1:5" hidden="1">
      <c r="A289">
        <v>13</v>
      </c>
      <c r="B289" t="s">
        <v>177</v>
      </c>
      <c r="D289" t="s">
        <v>22</v>
      </c>
      <c r="E289">
        <v>1</v>
      </c>
    </row>
    <row r="290" spans="1:5" hidden="1">
      <c r="A290">
        <v>14</v>
      </c>
      <c r="B290" t="s">
        <v>178</v>
      </c>
      <c r="D290" t="s">
        <v>22</v>
      </c>
      <c r="E290">
        <v>1</v>
      </c>
    </row>
    <row r="291" spans="1:5" hidden="1">
      <c r="A291">
        <v>15</v>
      </c>
      <c r="B291" t="s">
        <v>179</v>
      </c>
      <c r="D291" t="s">
        <v>22</v>
      </c>
      <c r="E291">
        <v>1</v>
      </c>
    </row>
    <row r="292" spans="1:5" hidden="1">
      <c r="A292">
        <v>16</v>
      </c>
      <c r="B292" t="s">
        <v>180</v>
      </c>
      <c r="D292" t="s">
        <v>22</v>
      </c>
      <c r="E292">
        <v>1</v>
      </c>
    </row>
    <row r="293" spans="1:5" hidden="1">
      <c r="A293">
        <v>1</v>
      </c>
      <c r="B293" t="s">
        <v>166</v>
      </c>
      <c r="D293" t="s">
        <v>23</v>
      </c>
      <c r="E293">
        <v>1</v>
      </c>
    </row>
    <row r="294" spans="1:5" hidden="1">
      <c r="A294">
        <v>2</v>
      </c>
      <c r="B294" t="s">
        <v>167</v>
      </c>
      <c r="D294" t="s">
        <v>23</v>
      </c>
      <c r="E294">
        <v>1</v>
      </c>
    </row>
    <row r="295" spans="1:5" hidden="1">
      <c r="A295">
        <v>4</v>
      </c>
      <c r="B295" t="s">
        <v>444</v>
      </c>
      <c r="D295" t="s">
        <v>23</v>
      </c>
      <c r="E295">
        <v>0</v>
      </c>
    </row>
    <row r="296" spans="1:5" hidden="1">
      <c r="A296">
        <v>5</v>
      </c>
      <c r="B296" t="s">
        <v>169</v>
      </c>
      <c r="D296" t="s">
        <v>23</v>
      </c>
      <c r="E296">
        <v>1</v>
      </c>
    </row>
    <row r="297" spans="1:5" hidden="1">
      <c r="A297">
        <v>6</v>
      </c>
      <c r="B297" t="s">
        <v>170</v>
      </c>
      <c r="D297" t="s">
        <v>23</v>
      </c>
      <c r="E297">
        <v>1</v>
      </c>
    </row>
    <row r="298" spans="1:5" hidden="1">
      <c r="A298">
        <v>7</v>
      </c>
      <c r="B298" t="s">
        <v>171</v>
      </c>
      <c r="D298" t="s">
        <v>23</v>
      </c>
      <c r="E298">
        <v>1</v>
      </c>
    </row>
    <row r="299" spans="1:5" hidden="1">
      <c r="A299">
        <v>8</v>
      </c>
      <c r="B299" t="s">
        <v>172</v>
      </c>
      <c r="D299" t="s">
        <v>23</v>
      </c>
      <c r="E299">
        <v>1</v>
      </c>
    </row>
    <row r="300" spans="1:5" hidden="1">
      <c r="A300">
        <v>9</v>
      </c>
      <c r="B300" t="s">
        <v>173</v>
      </c>
      <c r="D300" t="s">
        <v>23</v>
      </c>
      <c r="E300">
        <v>1</v>
      </c>
    </row>
    <row r="301" spans="1:5" hidden="1">
      <c r="A301">
        <v>10</v>
      </c>
      <c r="B301" t="s">
        <v>174</v>
      </c>
      <c r="D301" t="s">
        <v>23</v>
      </c>
      <c r="E301">
        <v>1</v>
      </c>
    </row>
    <row r="302" spans="1:5" hidden="1">
      <c r="A302">
        <v>11</v>
      </c>
      <c r="B302" t="s">
        <v>175</v>
      </c>
      <c r="D302" t="s">
        <v>23</v>
      </c>
      <c r="E302">
        <v>1</v>
      </c>
    </row>
    <row r="303" spans="1:5" hidden="1">
      <c r="A303">
        <v>12</v>
      </c>
      <c r="B303" t="s">
        <v>176</v>
      </c>
      <c r="D303" t="s">
        <v>23</v>
      </c>
      <c r="E303">
        <v>1</v>
      </c>
    </row>
    <row r="304" spans="1:5" hidden="1">
      <c r="A304">
        <v>13</v>
      </c>
      <c r="B304" t="s">
        <v>177</v>
      </c>
      <c r="D304" t="s">
        <v>23</v>
      </c>
      <c r="E304">
        <v>1</v>
      </c>
    </row>
    <row r="305" spans="1:5" hidden="1">
      <c r="A305">
        <v>14</v>
      </c>
      <c r="B305" t="s">
        <v>178</v>
      </c>
      <c r="D305" t="s">
        <v>23</v>
      </c>
      <c r="E305">
        <v>1</v>
      </c>
    </row>
    <row r="306" spans="1:5" hidden="1">
      <c r="A306">
        <v>15</v>
      </c>
      <c r="B306" t="s">
        <v>179</v>
      </c>
      <c r="D306" t="s">
        <v>23</v>
      </c>
      <c r="E306">
        <v>1</v>
      </c>
    </row>
    <row r="307" spans="1:5" hidden="1">
      <c r="A307">
        <v>16</v>
      </c>
      <c r="B307" t="s">
        <v>180</v>
      </c>
      <c r="D307" t="s">
        <v>23</v>
      </c>
      <c r="E307">
        <v>1</v>
      </c>
    </row>
    <row r="308" spans="1:5" hidden="1">
      <c r="A308">
        <v>17</v>
      </c>
      <c r="B308" t="s">
        <v>165</v>
      </c>
      <c r="D308" t="s">
        <v>23</v>
      </c>
      <c r="E308">
        <v>0.93333333333333335</v>
      </c>
    </row>
    <row r="309" spans="1:5" hidden="1">
      <c r="A309">
        <v>1</v>
      </c>
      <c r="B309" t="s">
        <v>166</v>
      </c>
      <c r="D309" t="s">
        <v>25</v>
      </c>
      <c r="E309">
        <v>1</v>
      </c>
    </row>
    <row r="310" spans="1:5" hidden="1">
      <c r="A310">
        <v>2</v>
      </c>
      <c r="B310" t="s">
        <v>167</v>
      </c>
      <c r="D310" t="s">
        <v>25</v>
      </c>
      <c r="E310">
        <v>1</v>
      </c>
    </row>
    <row r="311" spans="1:5" hidden="1">
      <c r="A311">
        <v>4</v>
      </c>
      <c r="B311" t="s">
        <v>444</v>
      </c>
      <c r="D311" t="s">
        <v>25</v>
      </c>
      <c r="E311">
        <v>1</v>
      </c>
    </row>
    <row r="312" spans="1:5" hidden="1">
      <c r="A312">
        <v>5</v>
      </c>
      <c r="B312" t="s">
        <v>169</v>
      </c>
      <c r="D312" t="s">
        <v>25</v>
      </c>
      <c r="E312">
        <v>0</v>
      </c>
    </row>
    <row r="313" spans="1:5" hidden="1">
      <c r="A313">
        <v>6</v>
      </c>
      <c r="B313" t="s">
        <v>170</v>
      </c>
      <c r="D313" t="s">
        <v>25</v>
      </c>
      <c r="E313">
        <v>2</v>
      </c>
    </row>
    <row r="314" spans="1:5" hidden="1">
      <c r="A314">
        <v>7</v>
      </c>
      <c r="B314" t="s">
        <v>171</v>
      </c>
      <c r="D314" t="s">
        <v>25</v>
      </c>
      <c r="E314">
        <v>1</v>
      </c>
    </row>
    <row r="315" spans="1:5" hidden="1">
      <c r="A315">
        <v>8</v>
      </c>
      <c r="B315" t="s">
        <v>172</v>
      </c>
      <c r="D315" t="s">
        <v>25</v>
      </c>
      <c r="E315">
        <v>0</v>
      </c>
    </row>
    <row r="316" spans="1:5" hidden="1">
      <c r="A316">
        <v>9</v>
      </c>
      <c r="B316" t="s">
        <v>173</v>
      </c>
      <c r="D316" t="s">
        <v>25</v>
      </c>
      <c r="E316">
        <v>5</v>
      </c>
    </row>
    <row r="317" spans="1:5" hidden="1">
      <c r="A317">
        <v>10</v>
      </c>
      <c r="B317" t="s">
        <v>174</v>
      </c>
      <c r="D317" t="s">
        <v>25</v>
      </c>
      <c r="E317">
        <v>0</v>
      </c>
    </row>
    <row r="318" spans="1:5" hidden="1">
      <c r="A318">
        <v>11</v>
      </c>
      <c r="B318" t="s">
        <v>175</v>
      </c>
      <c r="D318" t="s">
        <v>25</v>
      </c>
      <c r="E318">
        <v>5</v>
      </c>
    </row>
    <row r="319" spans="1:5" hidden="1">
      <c r="A319">
        <v>12</v>
      </c>
      <c r="B319" t="s">
        <v>176</v>
      </c>
      <c r="D319" t="s">
        <v>25</v>
      </c>
      <c r="E319">
        <v>1</v>
      </c>
    </row>
    <row r="320" spans="1:5" hidden="1">
      <c r="A320">
        <v>13</v>
      </c>
      <c r="B320" t="s">
        <v>177</v>
      </c>
      <c r="D320" t="s">
        <v>25</v>
      </c>
      <c r="E320">
        <v>5</v>
      </c>
    </row>
    <row r="321" spans="1:5" hidden="1">
      <c r="A321">
        <v>14</v>
      </c>
      <c r="B321" t="s">
        <v>178</v>
      </c>
      <c r="D321" t="s">
        <v>25</v>
      </c>
      <c r="E321">
        <v>5</v>
      </c>
    </row>
    <row r="322" spans="1:5" hidden="1">
      <c r="A322">
        <v>15</v>
      </c>
      <c r="B322" t="s">
        <v>179</v>
      </c>
      <c r="D322" t="s">
        <v>25</v>
      </c>
      <c r="E322">
        <v>1</v>
      </c>
    </row>
    <row r="323" spans="1:5" hidden="1">
      <c r="A323">
        <v>16</v>
      </c>
      <c r="B323" t="s">
        <v>180</v>
      </c>
      <c r="D323" t="s">
        <v>25</v>
      </c>
      <c r="E323">
        <v>1</v>
      </c>
    </row>
    <row r="324" spans="1:5" hidden="1">
      <c r="A324">
        <v>17</v>
      </c>
      <c r="B324" t="s">
        <v>165</v>
      </c>
      <c r="D324" t="s">
        <v>25</v>
      </c>
      <c r="E324">
        <v>2</v>
      </c>
    </row>
    <row r="325" spans="1:5" hidden="1">
      <c r="A325">
        <v>1</v>
      </c>
      <c r="B325" t="s">
        <v>166</v>
      </c>
      <c r="D325" t="s">
        <v>26</v>
      </c>
      <c r="E325">
        <v>0.2</v>
      </c>
    </row>
    <row r="326" spans="1:5" hidden="1">
      <c r="A326">
        <v>2</v>
      </c>
      <c r="B326" t="s">
        <v>167</v>
      </c>
      <c r="D326" t="s">
        <v>26</v>
      </c>
      <c r="E326">
        <v>0.2</v>
      </c>
    </row>
    <row r="327" spans="1:5" hidden="1">
      <c r="A327">
        <v>4</v>
      </c>
      <c r="B327" t="s">
        <v>444</v>
      </c>
      <c r="D327" t="s">
        <v>26</v>
      </c>
      <c r="E327">
        <v>0.2</v>
      </c>
    </row>
    <row r="328" spans="1:5" hidden="1">
      <c r="A328">
        <v>5</v>
      </c>
      <c r="B328" t="s">
        <v>169</v>
      </c>
      <c r="D328" t="s">
        <v>26</v>
      </c>
      <c r="E328">
        <v>0</v>
      </c>
    </row>
    <row r="329" spans="1:5" hidden="1">
      <c r="A329">
        <v>6</v>
      </c>
      <c r="B329" t="s">
        <v>170</v>
      </c>
      <c r="D329" t="s">
        <v>26</v>
      </c>
      <c r="E329">
        <v>0.4</v>
      </c>
    </row>
    <row r="330" spans="1:5" hidden="1">
      <c r="A330">
        <v>7</v>
      </c>
      <c r="B330" t="s">
        <v>171</v>
      </c>
      <c r="D330" t="s">
        <v>26</v>
      </c>
      <c r="E330">
        <v>0.2</v>
      </c>
    </row>
    <row r="331" spans="1:5" hidden="1">
      <c r="A331">
        <v>8</v>
      </c>
      <c r="B331" t="s">
        <v>172</v>
      </c>
      <c r="D331" t="s">
        <v>26</v>
      </c>
      <c r="E331">
        <v>0</v>
      </c>
    </row>
    <row r="332" spans="1:5" hidden="1">
      <c r="A332">
        <v>9</v>
      </c>
      <c r="B332" t="s">
        <v>173</v>
      </c>
      <c r="D332" t="s">
        <v>26</v>
      </c>
      <c r="E332">
        <v>1</v>
      </c>
    </row>
    <row r="333" spans="1:5" hidden="1">
      <c r="A333">
        <v>10</v>
      </c>
      <c r="B333" t="s">
        <v>174</v>
      </c>
      <c r="D333" t="s">
        <v>26</v>
      </c>
      <c r="E333">
        <v>0</v>
      </c>
    </row>
    <row r="334" spans="1:5" hidden="1">
      <c r="A334">
        <v>11</v>
      </c>
      <c r="B334" t="s">
        <v>175</v>
      </c>
      <c r="D334" t="s">
        <v>26</v>
      </c>
      <c r="E334">
        <v>1</v>
      </c>
    </row>
    <row r="335" spans="1:5" hidden="1">
      <c r="A335">
        <v>12</v>
      </c>
      <c r="B335" t="s">
        <v>176</v>
      </c>
      <c r="D335" t="s">
        <v>26</v>
      </c>
      <c r="E335">
        <v>0.2</v>
      </c>
    </row>
    <row r="336" spans="1:5" hidden="1">
      <c r="A336">
        <v>13</v>
      </c>
      <c r="B336" t="s">
        <v>177</v>
      </c>
      <c r="D336" t="s">
        <v>26</v>
      </c>
      <c r="E336">
        <v>1</v>
      </c>
    </row>
    <row r="337" spans="1:5" hidden="1">
      <c r="A337">
        <v>14</v>
      </c>
      <c r="B337" t="s">
        <v>178</v>
      </c>
      <c r="D337" t="s">
        <v>26</v>
      </c>
      <c r="E337">
        <v>1</v>
      </c>
    </row>
    <row r="338" spans="1:5" hidden="1">
      <c r="A338">
        <v>15</v>
      </c>
      <c r="B338" t="s">
        <v>179</v>
      </c>
      <c r="D338" t="s">
        <v>26</v>
      </c>
      <c r="E338">
        <v>0.2</v>
      </c>
    </row>
    <row r="339" spans="1:5" hidden="1">
      <c r="A339">
        <v>16</v>
      </c>
      <c r="B339" t="s">
        <v>180</v>
      </c>
      <c r="D339" t="s">
        <v>26</v>
      </c>
      <c r="E339">
        <v>0.2</v>
      </c>
    </row>
    <row r="340" spans="1:5" hidden="1">
      <c r="A340">
        <v>17</v>
      </c>
      <c r="B340" t="s">
        <v>165</v>
      </c>
      <c r="D340" t="s">
        <v>26</v>
      </c>
      <c r="E340">
        <v>0.38666666666666671</v>
      </c>
    </row>
    <row r="341" spans="1:5" hidden="1">
      <c r="A341">
        <v>1</v>
      </c>
      <c r="B341" t="s">
        <v>166</v>
      </c>
      <c r="C341" t="s">
        <v>453</v>
      </c>
      <c r="D341" t="s">
        <v>27</v>
      </c>
      <c r="E341">
        <v>0</v>
      </c>
    </row>
    <row r="342" spans="1:5" hidden="1">
      <c r="A342">
        <v>2</v>
      </c>
      <c r="B342" t="s">
        <v>167</v>
      </c>
      <c r="C342" t="s">
        <v>453</v>
      </c>
      <c r="D342" t="s">
        <v>27</v>
      </c>
      <c r="E342">
        <v>1</v>
      </c>
    </row>
    <row r="343" spans="1:5" hidden="1">
      <c r="A343">
        <v>4</v>
      </c>
      <c r="B343" t="s">
        <v>444</v>
      </c>
      <c r="C343" t="s">
        <v>453</v>
      </c>
      <c r="D343" t="s">
        <v>27</v>
      </c>
      <c r="E343">
        <v>1</v>
      </c>
    </row>
    <row r="344" spans="1:5" hidden="1">
      <c r="A344">
        <v>5</v>
      </c>
      <c r="B344" t="s">
        <v>169</v>
      </c>
      <c r="C344" t="s">
        <v>453</v>
      </c>
      <c r="D344" t="s">
        <v>27</v>
      </c>
      <c r="E344">
        <v>1</v>
      </c>
    </row>
    <row r="345" spans="1:5" hidden="1">
      <c r="A345">
        <v>6</v>
      </c>
      <c r="B345" t="s">
        <v>170</v>
      </c>
      <c r="C345" t="s">
        <v>453</v>
      </c>
      <c r="D345" t="s">
        <v>27</v>
      </c>
      <c r="E345">
        <v>1</v>
      </c>
    </row>
    <row r="346" spans="1:5" hidden="1">
      <c r="A346">
        <v>7</v>
      </c>
      <c r="B346" t="s">
        <v>171</v>
      </c>
      <c r="C346" t="s">
        <v>453</v>
      </c>
      <c r="D346" t="s">
        <v>27</v>
      </c>
      <c r="E346">
        <v>1</v>
      </c>
    </row>
    <row r="347" spans="1:5" hidden="1">
      <c r="A347">
        <v>8</v>
      </c>
      <c r="B347" t="s">
        <v>172</v>
      </c>
      <c r="C347" t="s">
        <v>453</v>
      </c>
      <c r="D347" t="s">
        <v>27</v>
      </c>
      <c r="E347">
        <v>0</v>
      </c>
    </row>
    <row r="348" spans="1:5" hidden="1">
      <c r="A348">
        <v>9</v>
      </c>
      <c r="B348" t="s">
        <v>173</v>
      </c>
      <c r="C348" t="s">
        <v>453</v>
      </c>
      <c r="D348" t="s">
        <v>27</v>
      </c>
      <c r="E348">
        <v>1</v>
      </c>
    </row>
    <row r="349" spans="1:5" hidden="1">
      <c r="A349">
        <v>10</v>
      </c>
      <c r="B349" t="s">
        <v>174</v>
      </c>
      <c r="C349" t="s">
        <v>453</v>
      </c>
      <c r="D349" t="s">
        <v>27</v>
      </c>
      <c r="E349">
        <v>0</v>
      </c>
    </row>
    <row r="350" spans="1:5" hidden="1">
      <c r="A350">
        <v>11</v>
      </c>
      <c r="B350" t="s">
        <v>175</v>
      </c>
      <c r="C350" t="s">
        <v>453</v>
      </c>
      <c r="D350" t="s">
        <v>27</v>
      </c>
      <c r="E350">
        <v>1</v>
      </c>
    </row>
    <row r="351" spans="1:5" hidden="1">
      <c r="A351">
        <v>12</v>
      </c>
      <c r="B351" t="s">
        <v>176</v>
      </c>
      <c r="C351" t="s">
        <v>453</v>
      </c>
      <c r="D351" t="s">
        <v>27</v>
      </c>
      <c r="E351">
        <v>0</v>
      </c>
    </row>
    <row r="352" spans="1:5" hidden="1">
      <c r="A352">
        <v>13</v>
      </c>
      <c r="B352" t="s">
        <v>177</v>
      </c>
      <c r="C352" t="s">
        <v>453</v>
      </c>
      <c r="D352" t="s">
        <v>27</v>
      </c>
      <c r="E352">
        <v>1</v>
      </c>
    </row>
    <row r="353" spans="1:5" hidden="1">
      <c r="A353">
        <v>14</v>
      </c>
      <c r="B353" t="s">
        <v>178</v>
      </c>
      <c r="C353" t="s">
        <v>453</v>
      </c>
      <c r="D353" t="s">
        <v>27</v>
      </c>
      <c r="E353">
        <v>0</v>
      </c>
    </row>
    <row r="354" spans="1:5" hidden="1">
      <c r="A354">
        <v>15</v>
      </c>
      <c r="B354" t="s">
        <v>179</v>
      </c>
      <c r="C354" t="s">
        <v>453</v>
      </c>
      <c r="D354" t="s">
        <v>27</v>
      </c>
      <c r="E354">
        <v>1</v>
      </c>
    </row>
    <row r="355" spans="1:5" hidden="1">
      <c r="A355">
        <v>16</v>
      </c>
      <c r="B355" t="s">
        <v>180</v>
      </c>
      <c r="C355" t="s">
        <v>453</v>
      </c>
      <c r="D355" t="s">
        <v>27</v>
      </c>
      <c r="E355">
        <v>1</v>
      </c>
    </row>
    <row r="356" spans="1:5" hidden="1">
      <c r="A356">
        <v>1</v>
      </c>
      <c r="B356" t="s">
        <v>166</v>
      </c>
      <c r="D356" t="s">
        <v>28</v>
      </c>
      <c r="E356">
        <v>1</v>
      </c>
    </row>
    <row r="357" spans="1:5" hidden="1">
      <c r="A357">
        <v>2</v>
      </c>
      <c r="B357" t="s">
        <v>167</v>
      </c>
      <c r="D357" t="s">
        <v>28</v>
      </c>
      <c r="E357">
        <v>1</v>
      </c>
    </row>
    <row r="358" spans="1:5" hidden="1">
      <c r="A358">
        <v>4</v>
      </c>
      <c r="B358" t="s">
        <v>444</v>
      </c>
      <c r="D358" t="s">
        <v>28</v>
      </c>
      <c r="E358">
        <v>1</v>
      </c>
    </row>
    <row r="359" spans="1:5" hidden="1">
      <c r="A359">
        <v>5</v>
      </c>
      <c r="B359" t="s">
        <v>169</v>
      </c>
      <c r="D359" t="s">
        <v>28</v>
      </c>
      <c r="E359">
        <v>1</v>
      </c>
    </row>
    <row r="360" spans="1:5" hidden="1">
      <c r="A360">
        <v>6</v>
      </c>
      <c r="B360" t="s">
        <v>170</v>
      </c>
      <c r="D360" t="s">
        <v>28</v>
      </c>
      <c r="E360">
        <v>1</v>
      </c>
    </row>
    <row r="361" spans="1:5" hidden="1">
      <c r="A361">
        <v>7</v>
      </c>
      <c r="B361" t="s">
        <v>171</v>
      </c>
      <c r="D361" t="s">
        <v>28</v>
      </c>
      <c r="E361">
        <v>1</v>
      </c>
    </row>
    <row r="362" spans="1:5" hidden="1">
      <c r="A362">
        <v>8</v>
      </c>
      <c r="B362" t="s">
        <v>172</v>
      </c>
      <c r="D362" t="s">
        <v>28</v>
      </c>
      <c r="E362">
        <v>1</v>
      </c>
    </row>
    <row r="363" spans="1:5" hidden="1">
      <c r="A363">
        <v>9</v>
      </c>
      <c r="B363" t="s">
        <v>173</v>
      </c>
      <c r="D363" t="s">
        <v>28</v>
      </c>
      <c r="E363">
        <v>1</v>
      </c>
    </row>
    <row r="364" spans="1:5" hidden="1">
      <c r="A364">
        <v>10</v>
      </c>
      <c r="B364" t="s">
        <v>174</v>
      </c>
      <c r="D364" t="s">
        <v>28</v>
      </c>
      <c r="E364">
        <v>1</v>
      </c>
    </row>
    <row r="365" spans="1:5" hidden="1">
      <c r="A365">
        <v>11</v>
      </c>
      <c r="B365" t="s">
        <v>175</v>
      </c>
      <c r="D365" t="s">
        <v>28</v>
      </c>
      <c r="E365">
        <v>1</v>
      </c>
    </row>
    <row r="366" spans="1:5" hidden="1">
      <c r="A366">
        <v>12</v>
      </c>
      <c r="B366" t="s">
        <v>176</v>
      </c>
      <c r="D366" t="s">
        <v>28</v>
      </c>
      <c r="E366">
        <v>1</v>
      </c>
    </row>
    <row r="367" spans="1:5" hidden="1">
      <c r="A367">
        <v>13</v>
      </c>
      <c r="B367" t="s">
        <v>177</v>
      </c>
      <c r="D367" t="s">
        <v>28</v>
      </c>
      <c r="E367">
        <v>1</v>
      </c>
    </row>
    <row r="368" spans="1:5" hidden="1">
      <c r="A368">
        <v>14</v>
      </c>
      <c r="B368" t="s">
        <v>178</v>
      </c>
      <c r="D368" t="s">
        <v>28</v>
      </c>
      <c r="E368">
        <v>1</v>
      </c>
    </row>
    <row r="369" spans="1:5" hidden="1">
      <c r="A369">
        <v>15</v>
      </c>
      <c r="B369" t="s">
        <v>179</v>
      </c>
      <c r="D369" t="s">
        <v>28</v>
      </c>
      <c r="E369">
        <v>1</v>
      </c>
    </row>
    <row r="370" spans="1:5" hidden="1">
      <c r="A370">
        <v>16</v>
      </c>
      <c r="B370" t="s">
        <v>180</v>
      </c>
      <c r="D370" t="s">
        <v>28</v>
      </c>
      <c r="E370">
        <v>1</v>
      </c>
    </row>
    <row r="371" spans="1:5" hidden="1">
      <c r="A371">
        <v>1</v>
      </c>
      <c r="B371" t="s">
        <v>166</v>
      </c>
      <c r="D371" t="s">
        <v>29</v>
      </c>
      <c r="E371">
        <v>1</v>
      </c>
    </row>
    <row r="372" spans="1:5" hidden="1">
      <c r="A372">
        <v>2</v>
      </c>
      <c r="B372" t="s">
        <v>167</v>
      </c>
      <c r="D372" t="s">
        <v>29</v>
      </c>
      <c r="E372">
        <v>1</v>
      </c>
    </row>
    <row r="373" spans="1:5" hidden="1">
      <c r="A373">
        <v>4</v>
      </c>
      <c r="B373" t="s">
        <v>444</v>
      </c>
      <c r="D373" t="s">
        <v>29</v>
      </c>
      <c r="E373">
        <v>1</v>
      </c>
    </row>
    <row r="374" spans="1:5" hidden="1">
      <c r="A374">
        <v>5</v>
      </c>
      <c r="B374" t="s">
        <v>169</v>
      </c>
      <c r="D374" t="s">
        <v>29</v>
      </c>
      <c r="E374">
        <v>1</v>
      </c>
    </row>
    <row r="375" spans="1:5" hidden="1">
      <c r="A375">
        <v>6</v>
      </c>
      <c r="B375" t="s">
        <v>170</v>
      </c>
      <c r="D375" t="s">
        <v>29</v>
      </c>
      <c r="E375">
        <v>1</v>
      </c>
    </row>
    <row r="376" spans="1:5" hidden="1">
      <c r="A376">
        <v>7</v>
      </c>
      <c r="B376" t="s">
        <v>171</v>
      </c>
      <c r="D376" t="s">
        <v>29</v>
      </c>
      <c r="E376">
        <v>1</v>
      </c>
    </row>
    <row r="377" spans="1:5" hidden="1">
      <c r="A377">
        <v>8</v>
      </c>
      <c r="B377" t="s">
        <v>172</v>
      </c>
      <c r="D377" t="s">
        <v>29</v>
      </c>
      <c r="E377">
        <v>1</v>
      </c>
    </row>
    <row r="378" spans="1:5" hidden="1">
      <c r="A378">
        <v>9</v>
      </c>
      <c r="B378" t="s">
        <v>173</v>
      </c>
      <c r="D378" t="s">
        <v>29</v>
      </c>
      <c r="E378">
        <v>1</v>
      </c>
    </row>
    <row r="379" spans="1:5" hidden="1">
      <c r="A379">
        <v>10</v>
      </c>
      <c r="B379" t="s">
        <v>174</v>
      </c>
      <c r="D379" t="s">
        <v>29</v>
      </c>
      <c r="E379">
        <v>1</v>
      </c>
    </row>
    <row r="380" spans="1:5" hidden="1">
      <c r="A380">
        <v>11</v>
      </c>
      <c r="B380" t="s">
        <v>175</v>
      </c>
      <c r="D380" t="s">
        <v>29</v>
      </c>
      <c r="E380">
        <v>1</v>
      </c>
    </row>
    <row r="381" spans="1:5" hidden="1">
      <c r="A381">
        <v>12</v>
      </c>
      <c r="B381" t="s">
        <v>176</v>
      </c>
      <c r="D381" t="s">
        <v>29</v>
      </c>
      <c r="E381">
        <v>1</v>
      </c>
    </row>
    <row r="382" spans="1:5" hidden="1">
      <c r="A382">
        <v>13</v>
      </c>
      <c r="B382" t="s">
        <v>177</v>
      </c>
      <c r="D382" t="s">
        <v>29</v>
      </c>
      <c r="E382">
        <v>1</v>
      </c>
    </row>
    <row r="383" spans="1:5" hidden="1">
      <c r="A383">
        <v>14</v>
      </c>
      <c r="B383" t="s">
        <v>178</v>
      </c>
      <c r="D383" t="s">
        <v>29</v>
      </c>
      <c r="E383">
        <v>1</v>
      </c>
    </row>
    <row r="384" spans="1:5" hidden="1">
      <c r="A384">
        <v>15</v>
      </c>
      <c r="B384" t="s">
        <v>179</v>
      </c>
      <c r="D384" t="s">
        <v>29</v>
      </c>
      <c r="E384">
        <v>1</v>
      </c>
    </row>
    <row r="385" spans="1:5" hidden="1">
      <c r="A385">
        <v>16</v>
      </c>
      <c r="B385" t="s">
        <v>180</v>
      </c>
      <c r="D385" t="s">
        <v>29</v>
      </c>
      <c r="E385">
        <v>1</v>
      </c>
    </row>
    <row r="386" spans="1:5" hidden="1">
      <c r="A386">
        <v>1</v>
      </c>
      <c r="B386" t="s">
        <v>166</v>
      </c>
      <c r="D386" t="s">
        <v>30</v>
      </c>
      <c r="E386">
        <v>1</v>
      </c>
    </row>
    <row r="387" spans="1:5" hidden="1">
      <c r="A387">
        <v>2</v>
      </c>
      <c r="B387" t="s">
        <v>167</v>
      </c>
      <c r="D387" t="s">
        <v>30</v>
      </c>
      <c r="E387">
        <v>1</v>
      </c>
    </row>
    <row r="388" spans="1:5" hidden="1">
      <c r="A388">
        <v>4</v>
      </c>
      <c r="B388" t="s">
        <v>444</v>
      </c>
      <c r="D388" t="s">
        <v>30</v>
      </c>
      <c r="E388">
        <v>1</v>
      </c>
    </row>
    <row r="389" spans="1:5" hidden="1">
      <c r="A389">
        <v>5</v>
      </c>
      <c r="B389" t="s">
        <v>169</v>
      </c>
      <c r="D389" t="s">
        <v>30</v>
      </c>
      <c r="E389">
        <v>1</v>
      </c>
    </row>
    <row r="390" spans="1:5" hidden="1">
      <c r="A390">
        <v>6</v>
      </c>
      <c r="B390" t="s">
        <v>170</v>
      </c>
      <c r="D390" t="s">
        <v>30</v>
      </c>
      <c r="E390">
        <v>1</v>
      </c>
    </row>
    <row r="391" spans="1:5" hidden="1">
      <c r="A391">
        <v>7</v>
      </c>
      <c r="B391" t="s">
        <v>171</v>
      </c>
      <c r="D391" t="s">
        <v>30</v>
      </c>
      <c r="E391">
        <v>1</v>
      </c>
    </row>
    <row r="392" spans="1:5" hidden="1">
      <c r="A392">
        <v>8</v>
      </c>
      <c r="B392" t="s">
        <v>172</v>
      </c>
      <c r="D392" t="s">
        <v>30</v>
      </c>
      <c r="E392">
        <v>1</v>
      </c>
    </row>
    <row r="393" spans="1:5" hidden="1">
      <c r="A393">
        <v>9</v>
      </c>
      <c r="B393" t="s">
        <v>173</v>
      </c>
      <c r="D393" t="s">
        <v>30</v>
      </c>
      <c r="E393">
        <v>0</v>
      </c>
    </row>
    <row r="394" spans="1:5" hidden="1">
      <c r="A394">
        <v>10</v>
      </c>
      <c r="B394" t="s">
        <v>174</v>
      </c>
      <c r="D394" t="s">
        <v>30</v>
      </c>
      <c r="E394">
        <v>0</v>
      </c>
    </row>
    <row r="395" spans="1:5" hidden="1">
      <c r="A395">
        <v>11</v>
      </c>
      <c r="B395" t="s">
        <v>175</v>
      </c>
      <c r="D395" t="s">
        <v>30</v>
      </c>
      <c r="E395">
        <v>1</v>
      </c>
    </row>
    <row r="396" spans="1:5" hidden="1">
      <c r="A396">
        <v>12</v>
      </c>
      <c r="B396" t="s">
        <v>176</v>
      </c>
      <c r="D396" t="s">
        <v>30</v>
      </c>
      <c r="E396">
        <v>1</v>
      </c>
    </row>
    <row r="397" spans="1:5" hidden="1">
      <c r="A397">
        <v>13</v>
      </c>
      <c r="B397" t="s">
        <v>177</v>
      </c>
      <c r="D397" t="s">
        <v>30</v>
      </c>
      <c r="E397">
        <v>1</v>
      </c>
    </row>
    <row r="398" spans="1:5" hidden="1">
      <c r="A398">
        <v>14</v>
      </c>
      <c r="B398" t="s">
        <v>178</v>
      </c>
      <c r="D398" t="s">
        <v>30</v>
      </c>
      <c r="E398">
        <v>1</v>
      </c>
    </row>
    <row r="399" spans="1:5" hidden="1">
      <c r="A399">
        <v>15</v>
      </c>
      <c r="B399" t="s">
        <v>179</v>
      </c>
      <c r="D399" t="s">
        <v>30</v>
      </c>
      <c r="E399">
        <v>1</v>
      </c>
    </row>
    <row r="400" spans="1:5" hidden="1">
      <c r="A400">
        <v>16</v>
      </c>
      <c r="B400" t="s">
        <v>180</v>
      </c>
      <c r="D400" t="s">
        <v>30</v>
      </c>
      <c r="E400">
        <v>1</v>
      </c>
    </row>
    <row r="401" spans="1:5" hidden="1">
      <c r="A401">
        <v>1</v>
      </c>
      <c r="B401" t="s">
        <v>166</v>
      </c>
      <c r="C401" t="s">
        <v>56</v>
      </c>
      <c r="D401" t="s">
        <v>32</v>
      </c>
      <c r="E401">
        <v>0</v>
      </c>
    </row>
    <row r="402" spans="1:5" hidden="1">
      <c r="A402">
        <v>2</v>
      </c>
      <c r="B402" t="s">
        <v>167</v>
      </c>
      <c r="C402" t="s">
        <v>56</v>
      </c>
      <c r="D402" t="s">
        <v>32</v>
      </c>
      <c r="E402">
        <v>0</v>
      </c>
    </row>
    <row r="403" spans="1:5" hidden="1">
      <c r="A403">
        <v>4</v>
      </c>
      <c r="B403" t="s">
        <v>444</v>
      </c>
      <c r="C403" t="s">
        <v>56</v>
      </c>
      <c r="D403" t="s">
        <v>32</v>
      </c>
      <c r="E403">
        <v>1</v>
      </c>
    </row>
    <row r="404" spans="1:5" hidden="1">
      <c r="A404">
        <v>5</v>
      </c>
      <c r="B404" t="s">
        <v>169</v>
      </c>
      <c r="C404" t="s">
        <v>56</v>
      </c>
      <c r="D404" t="s">
        <v>32</v>
      </c>
      <c r="E404">
        <v>1</v>
      </c>
    </row>
    <row r="405" spans="1:5" hidden="1">
      <c r="A405">
        <v>6</v>
      </c>
      <c r="B405" t="s">
        <v>170</v>
      </c>
      <c r="C405" t="s">
        <v>56</v>
      </c>
      <c r="D405" t="s">
        <v>32</v>
      </c>
      <c r="E405">
        <v>1</v>
      </c>
    </row>
    <row r="406" spans="1:5" hidden="1">
      <c r="A406">
        <v>7</v>
      </c>
      <c r="B406" t="s">
        <v>171</v>
      </c>
      <c r="C406" t="s">
        <v>56</v>
      </c>
      <c r="D406" t="s">
        <v>32</v>
      </c>
      <c r="E406">
        <v>0</v>
      </c>
    </row>
    <row r="407" spans="1:5" hidden="1">
      <c r="A407">
        <v>8</v>
      </c>
      <c r="B407" t="s">
        <v>172</v>
      </c>
      <c r="C407" t="s">
        <v>56</v>
      </c>
      <c r="D407" t="s">
        <v>32</v>
      </c>
      <c r="E407">
        <v>1</v>
      </c>
    </row>
    <row r="408" spans="1:5" hidden="1">
      <c r="A408">
        <v>9</v>
      </c>
      <c r="B408" t="s">
        <v>173</v>
      </c>
      <c r="C408" t="s">
        <v>56</v>
      </c>
      <c r="D408" t="s">
        <v>32</v>
      </c>
      <c r="E408">
        <v>1</v>
      </c>
    </row>
    <row r="409" spans="1:5" hidden="1">
      <c r="A409">
        <v>10</v>
      </c>
      <c r="B409" t="s">
        <v>174</v>
      </c>
      <c r="C409" t="s">
        <v>56</v>
      </c>
      <c r="D409" t="s">
        <v>32</v>
      </c>
      <c r="E409">
        <v>0</v>
      </c>
    </row>
    <row r="410" spans="1:5" hidden="1">
      <c r="A410">
        <v>11</v>
      </c>
      <c r="B410" t="s">
        <v>175</v>
      </c>
      <c r="C410" t="s">
        <v>56</v>
      </c>
      <c r="D410" t="s">
        <v>32</v>
      </c>
      <c r="E410">
        <v>1</v>
      </c>
    </row>
    <row r="411" spans="1:5" hidden="1">
      <c r="A411">
        <v>12</v>
      </c>
      <c r="B411" t="s">
        <v>176</v>
      </c>
      <c r="C411" t="s">
        <v>56</v>
      </c>
      <c r="D411" t="s">
        <v>32</v>
      </c>
      <c r="E411">
        <v>0</v>
      </c>
    </row>
    <row r="412" spans="1:5" hidden="1">
      <c r="A412">
        <v>13</v>
      </c>
      <c r="B412" t="s">
        <v>177</v>
      </c>
      <c r="C412" t="s">
        <v>56</v>
      </c>
      <c r="D412" t="s">
        <v>32</v>
      </c>
      <c r="E412">
        <v>1</v>
      </c>
    </row>
    <row r="413" spans="1:5" hidden="1">
      <c r="A413">
        <v>14</v>
      </c>
      <c r="B413" t="s">
        <v>178</v>
      </c>
      <c r="C413" t="s">
        <v>56</v>
      </c>
      <c r="D413" t="s">
        <v>32</v>
      </c>
      <c r="E413">
        <v>1</v>
      </c>
    </row>
    <row r="414" spans="1:5" hidden="1">
      <c r="A414">
        <v>15</v>
      </c>
      <c r="B414" t="s">
        <v>179</v>
      </c>
      <c r="C414" t="s">
        <v>56</v>
      </c>
      <c r="D414" t="s">
        <v>32</v>
      </c>
      <c r="E414">
        <v>1</v>
      </c>
    </row>
    <row r="415" spans="1:5" hidden="1">
      <c r="A415">
        <v>16</v>
      </c>
      <c r="B415" t="s">
        <v>180</v>
      </c>
      <c r="C415" t="s">
        <v>56</v>
      </c>
      <c r="D415" t="s">
        <v>32</v>
      </c>
      <c r="E415">
        <v>0</v>
      </c>
    </row>
    <row r="416" spans="1:5" hidden="1">
      <c r="A416">
        <v>1</v>
      </c>
      <c r="B416" t="s">
        <v>166</v>
      </c>
      <c r="C416" t="s">
        <v>154</v>
      </c>
      <c r="D416" t="s">
        <v>33</v>
      </c>
      <c r="E416">
        <v>0</v>
      </c>
    </row>
    <row r="417" spans="1:5" hidden="1">
      <c r="A417">
        <v>2</v>
      </c>
      <c r="B417" t="s">
        <v>167</v>
      </c>
      <c r="C417" t="s">
        <v>154</v>
      </c>
      <c r="D417" t="s">
        <v>33</v>
      </c>
      <c r="E417">
        <v>0</v>
      </c>
    </row>
    <row r="418" spans="1:5" hidden="1">
      <c r="A418">
        <v>4</v>
      </c>
      <c r="B418" t="s">
        <v>444</v>
      </c>
      <c r="C418" t="s">
        <v>154</v>
      </c>
      <c r="D418" t="s">
        <v>33</v>
      </c>
      <c r="E418">
        <v>0</v>
      </c>
    </row>
    <row r="419" spans="1:5" hidden="1">
      <c r="A419">
        <v>5</v>
      </c>
      <c r="B419" t="s">
        <v>169</v>
      </c>
      <c r="C419" t="s">
        <v>154</v>
      </c>
      <c r="D419" t="s">
        <v>33</v>
      </c>
      <c r="E419">
        <v>0</v>
      </c>
    </row>
    <row r="420" spans="1:5" hidden="1">
      <c r="A420">
        <v>6</v>
      </c>
      <c r="B420" t="s">
        <v>170</v>
      </c>
      <c r="C420" t="s">
        <v>154</v>
      </c>
      <c r="D420" t="s">
        <v>33</v>
      </c>
      <c r="E420">
        <v>0</v>
      </c>
    </row>
    <row r="421" spans="1:5" hidden="1">
      <c r="A421">
        <v>7</v>
      </c>
      <c r="B421" t="s">
        <v>171</v>
      </c>
      <c r="C421" t="s">
        <v>154</v>
      </c>
      <c r="D421" t="s">
        <v>33</v>
      </c>
      <c r="E421">
        <v>0</v>
      </c>
    </row>
    <row r="422" spans="1:5" hidden="1">
      <c r="A422">
        <v>8</v>
      </c>
      <c r="B422" t="s">
        <v>172</v>
      </c>
      <c r="C422" t="s">
        <v>154</v>
      </c>
      <c r="D422" t="s">
        <v>33</v>
      </c>
      <c r="E422">
        <v>0</v>
      </c>
    </row>
    <row r="423" spans="1:5" hidden="1">
      <c r="A423">
        <v>9</v>
      </c>
      <c r="B423" t="s">
        <v>173</v>
      </c>
      <c r="C423" t="s">
        <v>154</v>
      </c>
      <c r="D423" t="s">
        <v>33</v>
      </c>
      <c r="E423">
        <v>0</v>
      </c>
    </row>
    <row r="424" spans="1:5" hidden="1">
      <c r="A424">
        <v>10</v>
      </c>
      <c r="B424" t="s">
        <v>174</v>
      </c>
      <c r="C424" t="s">
        <v>154</v>
      </c>
      <c r="D424" t="s">
        <v>33</v>
      </c>
      <c r="E424">
        <v>0</v>
      </c>
    </row>
    <row r="425" spans="1:5" hidden="1">
      <c r="A425">
        <v>11</v>
      </c>
      <c r="B425" t="s">
        <v>175</v>
      </c>
      <c r="C425" t="s">
        <v>154</v>
      </c>
      <c r="D425" t="s">
        <v>33</v>
      </c>
      <c r="E425">
        <v>0</v>
      </c>
    </row>
    <row r="426" spans="1:5" hidden="1">
      <c r="A426">
        <v>12</v>
      </c>
      <c r="B426" t="s">
        <v>176</v>
      </c>
      <c r="C426" t="s">
        <v>154</v>
      </c>
      <c r="D426" t="s">
        <v>33</v>
      </c>
      <c r="E426">
        <v>0</v>
      </c>
    </row>
    <row r="427" spans="1:5" hidden="1">
      <c r="A427">
        <v>13</v>
      </c>
      <c r="B427" t="s">
        <v>177</v>
      </c>
      <c r="C427" t="s">
        <v>154</v>
      </c>
      <c r="D427" t="s">
        <v>33</v>
      </c>
      <c r="E427">
        <v>0</v>
      </c>
    </row>
    <row r="428" spans="1:5" hidden="1">
      <c r="A428">
        <v>14</v>
      </c>
      <c r="B428" t="s">
        <v>178</v>
      </c>
      <c r="C428" t="s">
        <v>154</v>
      </c>
      <c r="D428" t="s">
        <v>33</v>
      </c>
      <c r="E428">
        <v>0</v>
      </c>
    </row>
    <row r="429" spans="1:5" hidden="1">
      <c r="A429">
        <v>15</v>
      </c>
      <c r="B429" t="s">
        <v>179</v>
      </c>
      <c r="C429" t="s">
        <v>154</v>
      </c>
      <c r="D429" t="s">
        <v>33</v>
      </c>
      <c r="E429">
        <v>0</v>
      </c>
    </row>
    <row r="430" spans="1:5" hidden="1">
      <c r="A430">
        <v>16</v>
      </c>
      <c r="B430" t="s">
        <v>180</v>
      </c>
      <c r="C430" t="s">
        <v>154</v>
      </c>
      <c r="D430" t="s">
        <v>33</v>
      </c>
      <c r="E430">
        <v>0</v>
      </c>
    </row>
    <row r="431" spans="1:5" hidden="1">
      <c r="A431">
        <v>1</v>
      </c>
      <c r="B431" t="s">
        <v>166</v>
      </c>
      <c r="C431" t="s">
        <v>445</v>
      </c>
      <c r="D431" t="s">
        <v>35</v>
      </c>
      <c r="E431">
        <v>1</v>
      </c>
    </row>
    <row r="432" spans="1:5" hidden="1">
      <c r="A432">
        <v>2</v>
      </c>
      <c r="B432" t="s">
        <v>167</v>
      </c>
      <c r="C432" t="s">
        <v>445</v>
      </c>
      <c r="D432" t="s">
        <v>35</v>
      </c>
      <c r="E432">
        <v>1</v>
      </c>
    </row>
    <row r="433" spans="1:5" hidden="1">
      <c r="A433">
        <v>4</v>
      </c>
      <c r="B433" t="s">
        <v>444</v>
      </c>
      <c r="C433" t="s">
        <v>445</v>
      </c>
      <c r="D433" t="s">
        <v>35</v>
      </c>
      <c r="E433">
        <v>1</v>
      </c>
    </row>
    <row r="434" spans="1:5" hidden="1">
      <c r="A434">
        <v>5</v>
      </c>
      <c r="B434" t="s">
        <v>169</v>
      </c>
      <c r="C434" t="s">
        <v>445</v>
      </c>
      <c r="D434" t="s">
        <v>35</v>
      </c>
      <c r="E434">
        <v>1</v>
      </c>
    </row>
    <row r="435" spans="1:5" hidden="1">
      <c r="A435">
        <v>6</v>
      </c>
      <c r="B435" t="s">
        <v>170</v>
      </c>
      <c r="C435" t="s">
        <v>445</v>
      </c>
      <c r="D435" t="s">
        <v>35</v>
      </c>
      <c r="E435">
        <v>1</v>
      </c>
    </row>
    <row r="436" spans="1:5" hidden="1">
      <c r="A436">
        <v>7</v>
      </c>
      <c r="B436" t="s">
        <v>171</v>
      </c>
      <c r="C436" t="s">
        <v>445</v>
      </c>
      <c r="D436" t="s">
        <v>35</v>
      </c>
      <c r="E436">
        <v>1</v>
      </c>
    </row>
    <row r="437" spans="1:5" hidden="1">
      <c r="A437">
        <v>8</v>
      </c>
      <c r="B437" t="s">
        <v>172</v>
      </c>
      <c r="C437" t="s">
        <v>445</v>
      </c>
      <c r="D437" t="s">
        <v>35</v>
      </c>
      <c r="E437">
        <v>1</v>
      </c>
    </row>
    <row r="438" spans="1:5" hidden="1">
      <c r="A438">
        <v>9</v>
      </c>
      <c r="B438" t="s">
        <v>173</v>
      </c>
      <c r="C438" t="s">
        <v>445</v>
      </c>
      <c r="D438" t="s">
        <v>35</v>
      </c>
      <c r="E438">
        <v>1</v>
      </c>
    </row>
    <row r="439" spans="1:5" hidden="1">
      <c r="A439">
        <v>10</v>
      </c>
      <c r="B439" t="s">
        <v>174</v>
      </c>
      <c r="C439" t="s">
        <v>445</v>
      </c>
      <c r="D439" t="s">
        <v>35</v>
      </c>
      <c r="E439">
        <v>1</v>
      </c>
    </row>
    <row r="440" spans="1:5" hidden="1">
      <c r="A440">
        <v>11</v>
      </c>
      <c r="B440" t="s">
        <v>175</v>
      </c>
      <c r="C440" t="s">
        <v>445</v>
      </c>
      <c r="D440" t="s">
        <v>35</v>
      </c>
      <c r="E440">
        <v>1</v>
      </c>
    </row>
    <row r="441" spans="1:5" hidden="1">
      <c r="A441">
        <v>12</v>
      </c>
      <c r="B441" t="s">
        <v>176</v>
      </c>
      <c r="C441" t="s">
        <v>445</v>
      </c>
      <c r="D441" t="s">
        <v>35</v>
      </c>
      <c r="E441">
        <v>1</v>
      </c>
    </row>
    <row r="442" spans="1:5" hidden="1">
      <c r="A442">
        <v>13</v>
      </c>
      <c r="B442" t="s">
        <v>177</v>
      </c>
      <c r="C442" t="s">
        <v>445</v>
      </c>
      <c r="D442" t="s">
        <v>35</v>
      </c>
      <c r="E442">
        <v>1</v>
      </c>
    </row>
    <row r="443" spans="1:5" hidden="1">
      <c r="A443">
        <v>14</v>
      </c>
      <c r="B443" t="s">
        <v>178</v>
      </c>
      <c r="C443" t="s">
        <v>445</v>
      </c>
      <c r="D443" t="s">
        <v>35</v>
      </c>
      <c r="E443">
        <v>1</v>
      </c>
    </row>
    <row r="444" spans="1:5" hidden="1">
      <c r="A444">
        <v>15</v>
      </c>
      <c r="B444" t="s">
        <v>179</v>
      </c>
      <c r="C444" t="s">
        <v>445</v>
      </c>
      <c r="D444" t="s">
        <v>35</v>
      </c>
      <c r="E444">
        <v>1</v>
      </c>
    </row>
    <row r="445" spans="1:5" hidden="1">
      <c r="A445">
        <v>16</v>
      </c>
      <c r="B445" t="s">
        <v>180</v>
      </c>
      <c r="C445" t="s">
        <v>445</v>
      </c>
      <c r="D445" t="s">
        <v>35</v>
      </c>
      <c r="E445">
        <v>1</v>
      </c>
    </row>
    <row r="446" spans="1:5" hidden="1">
      <c r="A446">
        <v>1</v>
      </c>
      <c r="B446" t="s">
        <v>166</v>
      </c>
      <c r="C446" t="s">
        <v>446</v>
      </c>
      <c r="D446" t="s">
        <v>36</v>
      </c>
      <c r="E446">
        <v>1</v>
      </c>
    </row>
    <row r="447" spans="1:5" hidden="1">
      <c r="A447">
        <v>2</v>
      </c>
      <c r="B447" t="s">
        <v>167</v>
      </c>
      <c r="C447" t="s">
        <v>446</v>
      </c>
      <c r="D447" t="s">
        <v>36</v>
      </c>
      <c r="E447">
        <v>1</v>
      </c>
    </row>
    <row r="448" spans="1:5" hidden="1">
      <c r="A448">
        <v>4</v>
      </c>
      <c r="B448" t="s">
        <v>444</v>
      </c>
      <c r="C448" t="s">
        <v>446</v>
      </c>
      <c r="D448" t="s">
        <v>36</v>
      </c>
      <c r="E448">
        <v>1</v>
      </c>
    </row>
    <row r="449" spans="1:5" hidden="1">
      <c r="A449">
        <v>5</v>
      </c>
      <c r="B449" t="s">
        <v>169</v>
      </c>
      <c r="C449" t="s">
        <v>446</v>
      </c>
      <c r="D449" t="s">
        <v>36</v>
      </c>
      <c r="E449">
        <v>0</v>
      </c>
    </row>
    <row r="450" spans="1:5" hidden="1">
      <c r="A450">
        <v>6</v>
      </c>
      <c r="B450" t="s">
        <v>170</v>
      </c>
      <c r="C450" t="s">
        <v>446</v>
      </c>
      <c r="D450" t="s">
        <v>36</v>
      </c>
      <c r="E450">
        <v>1</v>
      </c>
    </row>
    <row r="451" spans="1:5" hidden="1">
      <c r="A451">
        <v>7</v>
      </c>
      <c r="B451" t="s">
        <v>171</v>
      </c>
      <c r="C451" t="s">
        <v>446</v>
      </c>
      <c r="D451" t="s">
        <v>36</v>
      </c>
      <c r="E451">
        <v>1</v>
      </c>
    </row>
    <row r="452" spans="1:5" hidden="1">
      <c r="A452">
        <v>8</v>
      </c>
      <c r="B452" t="s">
        <v>172</v>
      </c>
      <c r="C452" t="s">
        <v>446</v>
      </c>
      <c r="D452" t="s">
        <v>36</v>
      </c>
      <c r="E452">
        <v>1</v>
      </c>
    </row>
    <row r="453" spans="1:5" hidden="1">
      <c r="A453">
        <v>9</v>
      </c>
      <c r="B453" t="s">
        <v>173</v>
      </c>
      <c r="C453" t="s">
        <v>446</v>
      </c>
      <c r="D453" t="s">
        <v>36</v>
      </c>
      <c r="E453">
        <v>1</v>
      </c>
    </row>
    <row r="454" spans="1:5" hidden="1">
      <c r="A454">
        <v>10</v>
      </c>
      <c r="B454" t="s">
        <v>174</v>
      </c>
      <c r="C454" t="s">
        <v>446</v>
      </c>
      <c r="D454" t="s">
        <v>36</v>
      </c>
      <c r="E454">
        <v>1</v>
      </c>
    </row>
    <row r="455" spans="1:5" hidden="1">
      <c r="A455">
        <v>11</v>
      </c>
      <c r="B455" t="s">
        <v>175</v>
      </c>
      <c r="C455" t="s">
        <v>446</v>
      </c>
      <c r="D455" t="s">
        <v>36</v>
      </c>
      <c r="E455">
        <v>0</v>
      </c>
    </row>
    <row r="456" spans="1:5" hidden="1">
      <c r="A456">
        <v>12</v>
      </c>
      <c r="B456" t="s">
        <v>176</v>
      </c>
      <c r="C456" t="s">
        <v>446</v>
      </c>
      <c r="D456" t="s">
        <v>36</v>
      </c>
      <c r="E456">
        <v>0</v>
      </c>
    </row>
    <row r="457" spans="1:5" hidden="1">
      <c r="A457">
        <v>13</v>
      </c>
      <c r="B457" t="s">
        <v>177</v>
      </c>
      <c r="C457" t="s">
        <v>446</v>
      </c>
      <c r="D457" t="s">
        <v>36</v>
      </c>
      <c r="E457">
        <v>1</v>
      </c>
    </row>
    <row r="458" spans="1:5" hidden="1">
      <c r="A458">
        <v>14</v>
      </c>
      <c r="B458" t="s">
        <v>178</v>
      </c>
      <c r="C458" t="s">
        <v>446</v>
      </c>
      <c r="D458" t="s">
        <v>36</v>
      </c>
      <c r="E458">
        <v>0</v>
      </c>
    </row>
    <row r="459" spans="1:5" hidden="1">
      <c r="A459">
        <v>15</v>
      </c>
      <c r="B459" t="s">
        <v>179</v>
      </c>
      <c r="C459" t="s">
        <v>446</v>
      </c>
      <c r="D459" t="s">
        <v>36</v>
      </c>
      <c r="E459">
        <v>1</v>
      </c>
    </row>
    <row r="460" spans="1:5" hidden="1">
      <c r="A460">
        <v>16</v>
      </c>
      <c r="B460" t="s">
        <v>180</v>
      </c>
      <c r="C460" t="s">
        <v>446</v>
      </c>
      <c r="D460" t="s">
        <v>36</v>
      </c>
      <c r="E460">
        <v>0</v>
      </c>
    </row>
    <row r="461" spans="1:5" hidden="1">
      <c r="A461">
        <v>1</v>
      </c>
      <c r="B461" t="s">
        <v>166</v>
      </c>
      <c r="D461" t="s">
        <v>455</v>
      </c>
    </row>
    <row r="462" spans="1:5" hidden="1">
      <c r="A462">
        <v>2</v>
      </c>
      <c r="B462" t="s">
        <v>167</v>
      </c>
      <c r="D462" t="s">
        <v>455</v>
      </c>
    </row>
    <row r="463" spans="1:5" hidden="1">
      <c r="A463">
        <v>4</v>
      </c>
      <c r="B463" t="s">
        <v>444</v>
      </c>
      <c r="D463" t="s">
        <v>455</v>
      </c>
    </row>
    <row r="464" spans="1:5" hidden="1">
      <c r="A464">
        <v>5</v>
      </c>
      <c r="B464" t="s">
        <v>169</v>
      </c>
      <c r="D464" t="s">
        <v>455</v>
      </c>
    </row>
    <row r="465" spans="1:5" hidden="1">
      <c r="A465">
        <v>6</v>
      </c>
      <c r="B465" t="s">
        <v>170</v>
      </c>
      <c r="D465" t="s">
        <v>455</v>
      </c>
    </row>
    <row r="466" spans="1:5" hidden="1">
      <c r="A466">
        <v>7</v>
      </c>
      <c r="B466" t="s">
        <v>171</v>
      </c>
      <c r="D466" t="s">
        <v>455</v>
      </c>
    </row>
    <row r="467" spans="1:5" hidden="1">
      <c r="A467">
        <v>8</v>
      </c>
      <c r="B467" t="s">
        <v>172</v>
      </c>
      <c r="D467" t="s">
        <v>455</v>
      </c>
    </row>
    <row r="468" spans="1:5" hidden="1">
      <c r="A468">
        <v>9</v>
      </c>
      <c r="B468" t="s">
        <v>173</v>
      </c>
      <c r="D468" t="s">
        <v>455</v>
      </c>
    </row>
    <row r="469" spans="1:5" hidden="1">
      <c r="A469">
        <v>10</v>
      </c>
      <c r="B469" t="s">
        <v>174</v>
      </c>
      <c r="D469" t="s">
        <v>455</v>
      </c>
    </row>
    <row r="470" spans="1:5" hidden="1">
      <c r="A470">
        <v>11</v>
      </c>
      <c r="B470" t="s">
        <v>175</v>
      </c>
      <c r="D470" t="s">
        <v>455</v>
      </c>
    </row>
    <row r="471" spans="1:5" hidden="1">
      <c r="A471">
        <v>12</v>
      </c>
      <c r="B471" t="s">
        <v>176</v>
      </c>
      <c r="D471" t="s">
        <v>455</v>
      </c>
    </row>
    <row r="472" spans="1:5" hidden="1">
      <c r="A472">
        <v>13</v>
      </c>
      <c r="B472" t="s">
        <v>177</v>
      </c>
      <c r="D472" t="s">
        <v>455</v>
      </c>
    </row>
    <row r="473" spans="1:5" hidden="1">
      <c r="A473">
        <v>14</v>
      </c>
      <c r="B473" t="s">
        <v>178</v>
      </c>
      <c r="D473" t="s">
        <v>455</v>
      </c>
    </row>
    <row r="474" spans="1:5" hidden="1">
      <c r="A474">
        <v>15</v>
      </c>
      <c r="B474" t="s">
        <v>179</v>
      </c>
      <c r="D474" t="s">
        <v>455</v>
      </c>
    </row>
    <row r="475" spans="1:5" hidden="1">
      <c r="A475">
        <v>16</v>
      </c>
      <c r="B475" t="s">
        <v>180</v>
      </c>
      <c r="D475" t="s">
        <v>455</v>
      </c>
    </row>
    <row r="476" spans="1:5" hidden="1">
      <c r="A476">
        <v>1</v>
      </c>
      <c r="B476" t="s">
        <v>166</v>
      </c>
      <c r="D476" t="s">
        <v>37</v>
      </c>
      <c r="E476">
        <v>1</v>
      </c>
    </row>
    <row r="477" spans="1:5" hidden="1">
      <c r="A477">
        <v>2</v>
      </c>
      <c r="B477" t="s">
        <v>167</v>
      </c>
      <c r="D477" t="s">
        <v>37</v>
      </c>
      <c r="E477">
        <v>1</v>
      </c>
    </row>
    <row r="478" spans="1:5" hidden="1">
      <c r="A478">
        <v>4</v>
      </c>
      <c r="B478" t="s">
        <v>444</v>
      </c>
      <c r="D478" t="s">
        <v>37</v>
      </c>
      <c r="E478">
        <v>1</v>
      </c>
    </row>
    <row r="479" spans="1:5" hidden="1">
      <c r="A479">
        <v>5</v>
      </c>
      <c r="B479" t="s">
        <v>169</v>
      </c>
      <c r="D479" t="s">
        <v>37</v>
      </c>
      <c r="E479">
        <v>1</v>
      </c>
    </row>
    <row r="480" spans="1:5" hidden="1">
      <c r="A480">
        <v>6</v>
      </c>
      <c r="B480" t="s">
        <v>170</v>
      </c>
      <c r="D480" t="s">
        <v>37</v>
      </c>
      <c r="E480">
        <v>1</v>
      </c>
    </row>
    <row r="481" spans="1:5" hidden="1">
      <c r="A481">
        <v>7</v>
      </c>
      <c r="B481" t="s">
        <v>171</v>
      </c>
      <c r="D481" t="s">
        <v>37</v>
      </c>
      <c r="E481">
        <v>1</v>
      </c>
    </row>
    <row r="482" spans="1:5" hidden="1">
      <c r="A482">
        <v>8</v>
      </c>
      <c r="B482" t="s">
        <v>172</v>
      </c>
      <c r="D482" t="s">
        <v>37</v>
      </c>
      <c r="E482">
        <v>1</v>
      </c>
    </row>
    <row r="483" spans="1:5" hidden="1">
      <c r="A483">
        <v>9</v>
      </c>
      <c r="B483" t="s">
        <v>173</v>
      </c>
      <c r="D483" t="s">
        <v>37</v>
      </c>
      <c r="E483">
        <v>1</v>
      </c>
    </row>
    <row r="484" spans="1:5" hidden="1">
      <c r="A484">
        <v>10</v>
      </c>
      <c r="B484" t="s">
        <v>174</v>
      </c>
      <c r="D484" t="s">
        <v>37</v>
      </c>
      <c r="E484">
        <v>1</v>
      </c>
    </row>
    <row r="485" spans="1:5" hidden="1">
      <c r="A485">
        <v>11</v>
      </c>
      <c r="B485" t="s">
        <v>175</v>
      </c>
      <c r="D485" t="s">
        <v>37</v>
      </c>
      <c r="E485">
        <v>1</v>
      </c>
    </row>
    <row r="486" spans="1:5" hidden="1">
      <c r="A486">
        <v>12</v>
      </c>
      <c r="B486" t="s">
        <v>176</v>
      </c>
      <c r="D486" t="s">
        <v>37</v>
      </c>
      <c r="E486">
        <v>1</v>
      </c>
    </row>
    <row r="487" spans="1:5" hidden="1">
      <c r="A487">
        <v>13</v>
      </c>
      <c r="B487" t="s">
        <v>177</v>
      </c>
      <c r="D487" t="s">
        <v>37</v>
      </c>
      <c r="E487">
        <v>1</v>
      </c>
    </row>
    <row r="488" spans="1:5" hidden="1">
      <c r="A488">
        <v>14</v>
      </c>
      <c r="B488" t="s">
        <v>178</v>
      </c>
      <c r="D488" t="s">
        <v>37</v>
      </c>
      <c r="E488">
        <v>1</v>
      </c>
    </row>
    <row r="489" spans="1:5" hidden="1">
      <c r="A489">
        <v>15</v>
      </c>
      <c r="B489" t="s">
        <v>179</v>
      </c>
      <c r="D489" t="s">
        <v>37</v>
      </c>
      <c r="E489">
        <v>1</v>
      </c>
    </row>
    <row r="490" spans="1:5" hidden="1">
      <c r="A490">
        <v>16</v>
      </c>
      <c r="B490" t="s">
        <v>180</v>
      </c>
      <c r="D490" t="s">
        <v>37</v>
      </c>
      <c r="E490">
        <v>1</v>
      </c>
    </row>
    <row r="491" spans="1:5" hidden="1">
      <c r="A491">
        <v>17</v>
      </c>
      <c r="B491" t="s">
        <v>165</v>
      </c>
      <c r="D491" t="s">
        <v>37</v>
      </c>
      <c r="E491">
        <v>15</v>
      </c>
    </row>
    <row r="492" spans="1:5" hidden="1">
      <c r="A492">
        <v>1</v>
      </c>
      <c r="B492" t="s">
        <v>166</v>
      </c>
      <c r="D492" t="s">
        <v>454</v>
      </c>
      <c r="E492">
        <v>1</v>
      </c>
    </row>
    <row r="493" spans="1:5" hidden="1">
      <c r="A493">
        <v>2</v>
      </c>
      <c r="B493" t="s">
        <v>167</v>
      </c>
      <c r="D493" t="s">
        <v>454</v>
      </c>
      <c r="E493">
        <v>1</v>
      </c>
    </row>
    <row r="494" spans="1:5" hidden="1">
      <c r="A494">
        <v>4</v>
      </c>
      <c r="B494" t="s">
        <v>444</v>
      </c>
      <c r="D494" t="s">
        <v>454</v>
      </c>
      <c r="E494">
        <v>1</v>
      </c>
    </row>
    <row r="495" spans="1:5" hidden="1">
      <c r="A495">
        <v>5</v>
      </c>
      <c r="B495" t="s">
        <v>169</v>
      </c>
      <c r="D495" t="s">
        <v>454</v>
      </c>
      <c r="E495">
        <v>1</v>
      </c>
    </row>
    <row r="496" spans="1:5" hidden="1">
      <c r="A496">
        <v>6</v>
      </c>
      <c r="B496" t="s">
        <v>170</v>
      </c>
      <c r="D496" t="s">
        <v>454</v>
      </c>
      <c r="E496">
        <v>1</v>
      </c>
    </row>
    <row r="497" spans="1:5" hidden="1">
      <c r="A497">
        <v>7</v>
      </c>
      <c r="B497" t="s">
        <v>171</v>
      </c>
      <c r="D497" t="s">
        <v>454</v>
      </c>
      <c r="E497">
        <v>1</v>
      </c>
    </row>
    <row r="498" spans="1:5" hidden="1">
      <c r="A498">
        <v>8</v>
      </c>
      <c r="B498" t="s">
        <v>172</v>
      </c>
      <c r="D498" t="s">
        <v>454</v>
      </c>
      <c r="E498">
        <v>1</v>
      </c>
    </row>
    <row r="499" spans="1:5" hidden="1">
      <c r="A499">
        <v>9</v>
      </c>
      <c r="B499" t="s">
        <v>173</v>
      </c>
      <c r="D499" t="s">
        <v>454</v>
      </c>
      <c r="E499">
        <v>1</v>
      </c>
    </row>
    <row r="500" spans="1:5" hidden="1">
      <c r="A500">
        <v>10</v>
      </c>
      <c r="B500" t="s">
        <v>174</v>
      </c>
      <c r="D500" t="s">
        <v>454</v>
      </c>
      <c r="E500">
        <v>1</v>
      </c>
    </row>
    <row r="501" spans="1:5" hidden="1">
      <c r="A501">
        <v>11</v>
      </c>
      <c r="B501" t="s">
        <v>175</v>
      </c>
      <c r="D501" t="s">
        <v>454</v>
      </c>
      <c r="E501">
        <v>1</v>
      </c>
    </row>
    <row r="502" spans="1:5" hidden="1">
      <c r="A502">
        <v>12</v>
      </c>
      <c r="B502" t="s">
        <v>176</v>
      </c>
      <c r="D502" t="s">
        <v>454</v>
      </c>
      <c r="E502">
        <v>1</v>
      </c>
    </row>
    <row r="503" spans="1:5" hidden="1">
      <c r="A503">
        <v>13</v>
      </c>
      <c r="B503" t="s">
        <v>177</v>
      </c>
      <c r="D503" t="s">
        <v>454</v>
      </c>
      <c r="E503">
        <v>1</v>
      </c>
    </row>
    <row r="504" spans="1:5" hidden="1">
      <c r="A504">
        <v>14</v>
      </c>
      <c r="B504" t="s">
        <v>178</v>
      </c>
      <c r="D504" t="s">
        <v>454</v>
      </c>
      <c r="E504">
        <v>1</v>
      </c>
    </row>
    <row r="505" spans="1:5" hidden="1">
      <c r="A505">
        <v>15</v>
      </c>
      <c r="B505" t="s">
        <v>179</v>
      </c>
      <c r="D505" t="s">
        <v>454</v>
      </c>
      <c r="E505">
        <v>1</v>
      </c>
    </row>
    <row r="506" spans="1:5" hidden="1">
      <c r="A506">
        <v>16</v>
      </c>
      <c r="B506" t="s">
        <v>180</v>
      </c>
      <c r="D506" t="s">
        <v>454</v>
      </c>
      <c r="E506">
        <v>1</v>
      </c>
    </row>
    <row r="507" spans="1:5" hidden="1">
      <c r="A507">
        <v>1</v>
      </c>
      <c r="B507" t="s">
        <v>166</v>
      </c>
      <c r="D507" t="s">
        <v>40</v>
      </c>
      <c r="E507">
        <v>0</v>
      </c>
    </row>
    <row r="508" spans="1:5" hidden="1">
      <c r="A508">
        <v>2</v>
      </c>
      <c r="B508" t="s">
        <v>167</v>
      </c>
      <c r="D508" t="s">
        <v>40</v>
      </c>
      <c r="E508">
        <v>3</v>
      </c>
    </row>
    <row r="509" spans="1:5" hidden="1">
      <c r="A509">
        <v>4</v>
      </c>
      <c r="B509" t="s">
        <v>444</v>
      </c>
      <c r="D509" t="s">
        <v>40</v>
      </c>
      <c r="E509">
        <v>3</v>
      </c>
    </row>
    <row r="510" spans="1:5" hidden="1">
      <c r="A510">
        <v>5</v>
      </c>
      <c r="B510" t="s">
        <v>169</v>
      </c>
      <c r="D510" t="s">
        <v>40</v>
      </c>
      <c r="E510">
        <v>2</v>
      </c>
    </row>
    <row r="511" spans="1:5" hidden="1">
      <c r="A511">
        <v>6</v>
      </c>
      <c r="B511" t="s">
        <v>170</v>
      </c>
      <c r="D511" t="s">
        <v>40</v>
      </c>
      <c r="E511">
        <v>3</v>
      </c>
    </row>
    <row r="512" spans="1:5" hidden="1">
      <c r="A512">
        <v>7</v>
      </c>
      <c r="B512" t="s">
        <v>171</v>
      </c>
      <c r="D512" t="s">
        <v>40</v>
      </c>
      <c r="E512">
        <v>1</v>
      </c>
    </row>
    <row r="513" spans="1:5" hidden="1">
      <c r="A513">
        <v>8</v>
      </c>
      <c r="B513" t="s">
        <v>172</v>
      </c>
      <c r="D513" t="s">
        <v>40</v>
      </c>
      <c r="E513">
        <v>2</v>
      </c>
    </row>
    <row r="514" spans="1:5" hidden="1">
      <c r="A514">
        <v>9</v>
      </c>
      <c r="B514" t="s">
        <v>173</v>
      </c>
      <c r="D514" t="s">
        <v>40</v>
      </c>
      <c r="E514">
        <v>1</v>
      </c>
    </row>
    <row r="515" spans="1:5" hidden="1">
      <c r="A515">
        <v>10</v>
      </c>
      <c r="B515" t="s">
        <v>174</v>
      </c>
      <c r="D515" t="s">
        <v>40</v>
      </c>
      <c r="E515">
        <v>1</v>
      </c>
    </row>
    <row r="516" spans="1:5" hidden="1">
      <c r="A516">
        <v>11</v>
      </c>
      <c r="B516" t="s">
        <v>175</v>
      </c>
      <c r="D516" t="s">
        <v>40</v>
      </c>
      <c r="E516">
        <v>1</v>
      </c>
    </row>
    <row r="517" spans="1:5" hidden="1">
      <c r="A517">
        <v>12</v>
      </c>
      <c r="B517" t="s">
        <v>176</v>
      </c>
      <c r="D517" t="s">
        <v>40</v>
      </c>
      <c r="E517">
        <v>0</v>
      </c>
    </row>
    <row r="518" spans="1:5" hidden="1">
      <c r="A518">
        <v>13</v>
      </c>
      <c r="B518" t="s">
        <v>177</v>
      </c>
      <c r="D518" t="s">
        <v>40</v>
      </c>
      <c r="E518">
        <v>3</v>
      </c>
    </row>
    <row r="519" spans="1:5" hidden="1">
      <c r="A519">
        <v>14</v>
      </c>
      <c r="B519" t="s">
        <v>178</v>
      </c>
      <c r="D519" t="s">
        <v>40</v>
      </c>
      <c r="E519">
        <v>1</v>
      </c>
    </row>
    <row r="520" spans="1:5" hidden="1">
      <c r="A520">
        <v>15</v>
      </c>
      <c r="B520" t="s">
        <v>179</v>
      </c>
      <c r="D520" t="s">
        <v>40</v>
      </c>
      <c r="E520">
        <v>1</v>
      </c>
    </row>
    <row r="521" spans="1:5" hidden="1">
      <c r="A521">
        <v>16</v>
      </c>
      <c r="B521" t="s">
        <v>180</v>
      </c>
      <c r="D521" t="s">
        <v>40</v>
      </c>
      <c r="E521">
        <v>3</v>
      </c>
    </row>
    <row r="522" spans="1:5" hidden="1">
      <c r="A522">
        <v>17</v>
      </c>
      <c r="B522" t="s">
        <v>165</v>
      </c>
      <c r="D522" t="s">
        <v>40</v>
      </c>
      <c r="E522">
        <v>2</v>
      </c>
    </row>
    <row r="523" spans="1:5" hidden="1">
      <c r="A523">
        <v>1</v>
      </c>
      <c r="B523" t="s">
        <v>166</v>
      </c>
      <c r="D523" t="s">
        <v>41</v>
      </c>
      <c r="E523">
        <v>0</v>
      </c>
    </row>
    <row r="524" spans="1:5" hidden="1">
      <c r="A524">
        <v>2</v>
      </c>
      <c r="B524" t="s">
        <v>167</v>
      </c>
      <c r="D524" t="s">
        <v>41</v>
      </c>
      <c r="E524">
        <v>1</v>
      </c>
    </row>
    <row r="525" spans="1:5" hidden="1">
      <c r="A525">
        <v>4</v>
      </c>
      <c r="B525" t="s">
        <v>444</v>
      </c>
      <c r="D525" t="s">
        <v>41</v>
      </c>
      <c r="E525">
        <v>1</v>
      </c>
    </row>
    <row r="526" spans="1:5" hidden="1">
      <c r="A526">
        <v>5</v>
      </c>
      <c r="B526" t="s">
        <v>169</v>
      </c>
      <c r="D526" t="s">
        <v>41</v>
      </c>
      <c r="E526">
        <v>0.66666666666666663</v>
      </c>
    </row>
    <row r="527" spans="1:5" hidden="1">
      <c r="A527">
        <v>6</v>
      </c>
      <c r="B527" t="s">
        <v>170</v>
      </c>
      <c r="D527" t="s">
        <v>41</v>
      </c>
      <c r="E527">
        <v>1</v>
      </c>
    </row>
    <row r="528" spans="1:5" hidden="1">
      <c r="A528">
        <v>7</v>
      </c>
      <c r="B528" t="s">
        <v>171</v>
      </c>
      <c r="D528" t="s">
        <v>41</v>
      </c>
      <c r="E528">
        <v>0.33333333333333331</v>
      </c>
    </row>
    <row r="529" spans="1:5" hidden="1">
      <c r="A529">
        <v>8</v>
      </c>
      <c r="B529" t="s">
        <v>172</v>
      </c>
      <c r="D529" t="s">
        <v>41</v>
      </c>
      <c r="E529">
        <v>0.66666666666666663</v>
      </c>
    </row>
    <row r="530" spans="1:5" hidden="1">
      <c r="A530">
        <v>9</v>
      </c>
      <c r="B530" t="s">
        <v>173</v>
      </c>
      <c r="D530" t="s">
        <v>41</v>
      </c>
      <c r="E530">
        <v>0.33333333333333331</v>
      </c>
    </row>
    <row r="531" spans="1:5" hidden="1">
      <c r="A531">
        <v>10</v>
      </c>
      <c r="B531" t="s">
        <v>174</v>
      </c>
      <c r="D531" t="s">
        <v>41</v>
      </c>
      <c r="E531">
        <v>0.33333333333333331</v>
      </c>
    </row>
    <row r="532" spans="1:5" hidden="1">
      <c r="A532">
        <v>11</v>
      </c>
      <c r="B532" t="s">
        <v>175</v>
      </c>
      <c r="D532" t="s">
        <v>41</v>
      </c>
      <c r="E532">
        <v>0.33333333333333331</v>
      </c>
    </row>
    <row r="533" spans="1:5" hidden="1">
      <c r="A533">
        <v>12</v>
      </c>
      <c r="B533" t="s">
        <v>176</v>
      </c>
      <c r="D533" t="s">
        <v>41</v>
      </c>
      <c r="E533">
        <v>0</v>
      </c>
    </row>
    <row r="534" spans="1:5" hidden="1">
      <c r="A534">
        <v>13</v>
      </c>
      <c r="B534" t="s">
        <v>177</v>
      </c>
      <c r="D534" t="s">
        <v>41</v>
      </c>
      <c r="E534">
        <v>1</v>
      </c>
    </row>
    <row r="535" spans="1:5" hidden="1">
      <c r="A535">
        <v>14</v>
      </c>
      <c r="B535" t="s">
        <v>178</v>
      </c>
      <c r="D535" t="s">
        <v>41</v>
      </c>
      <c r="E535">
        <v>0.33333333333333331</v>
      </c>
    </row>
    <row r="536" spans="1:5" hidden="1">
      <c r="A536">
        <v>15</v>
      </c>
      <c r="B536" t="s">
        <v>179</v>
      </c>
      <c r="D536" t="s">
        <v>41</v>
      </c>
      <c r="E536">
        <v>0.33333333333333331</v>
      </c>
    </row>
    <row r="537" spans="1:5" hidden="1">
      <c r="A537">
        <v>16</v>
      </c>
      <c r="B537" t="s">
        <v>180</v>
      </c>
      <c r="D537" t="s">
        <v>41</v>
      </c>
      <c r="E537">
        <v>1</v>
      </c>
    </row>
    <row r="538" spans="1:5" hidden="1">
      <c r="A538">
        <v>17</v>
      </c>
      <c r="B538" t="s">
        <v>165</v>
      </c>
      <c r="D538" t="s">
        <v>41</v>
      </c>
      <c r="E538">
        <v>0.55555555555555547</v>
      </c>
    </row>
    <row r="539" spans="1:5" hidden="1">
      <c r="A539">
        <v>1</v>
      </c>
      <c r="B539" t="s">
        <v>166</v>
      </c>
      <c r="C539" t="s">
        <v>24</v>
      </c>
      <c r="D539" t="s">
        <v>42</v>
      </c>
      <c r="E539">
        <v>1</v>
      </c>
    </row>
    <row r="540" spans="1:5" hidden="1">
      <c r="A540">
        <v>2</v>
      </c>
      <c r="B540" t="s">
        <v>167</v>
      </c>
      <c r="C540" t="s">
        <v>24</v>
      </c>
      <c r="D540" t="s">
        <v>42</v>
      </c>
      <c r="E540">
        <v>0</v>
      </c>
    </row>
    <row r="541" spans="1:5" hidden="1">
      <c r="A541">
        <v>4</v>
      </c>
      <c r="B541" t="s">
        <v>444</v>
      </c>
      <c r="C541" t="s">
        <v>24</v>
      </c>
      <c r="D541" t="s">
        <v>42</v>
      </c>
      <c r="E541">
        <v>1</v>
      </c>
    </row>
    <row r="542" spans="1:5" hidden="1">
      <c r="A542">
        <v>5</v>
      </c>
      <c r="B542" t="s">
        <v>169</v>
      </c>
      <c r="C542" t="s">
        <v>24</v>
      </c>
      <c r="D542" t="s">
        <v>42</v>
      </c>
      <c r="E542">
        <v>0</v>
      </c>
    </row>
    <row r="543" spans="1:5" hidden="1">
      <c r="A543">
        <v>6</v>
      </c>
      <c r="B543" t="s">
        <v>170</v>
      </c>
      <c r="C543" t="s">
        <v>24</v>
      </c>
      <c r="D543" t="s">
        <v>42</v>
      </c>
      <c r="E543">
        <v>0</v>
      </c>
    </row>
    <row r="544" spans="1:5" hidden="1">
      <c r="A544">
        <v>7</v>
      </c>
      <c r="B544" t="s">
        <v>171</v>
      </c>
      <c r="C544" t="s">
        <v>24</v>
      </c>
      <c r="D544" t="s">
        <v>42</v>
      </c>
      <c r="E544">
        <v>1</v>
      </c>
    </row>
    <row r="545" spans="1:5" hidden="1">
      <c r="A545">
        <v>8</v>
      </c>
      <c r="B545" t="s">
        <v>172</v>
      </c>
      <c r="C545" t="s">
        <v>24</v>
      </c>
      <c r="D545" t="s">
        <v>42</v>
      </c>
      <c r="E545">
        <v>0</v>
      </c>
    </row>
    <row r="546" spans="1:5" hidden="1">
      <c r="A546">
        <v>9</v>
      </c>
      <c r="B546" t="s">
        <v>173</v>
      </c>
      <c r="C546" t="s">
        <v>24</v>
      </c>
      <c r="D546" t="s">
        <v>42</v>
      </c>
      <c r="E546">
        <v>1</v>
      </c>
    </row>
    <row r="547" spans="1:5" hidden="1">
      <c r="A547">
        <v>10</v>
      </c>
      <c r="B547" t="s">
        <v>174</v>
      </c>
      <c r="C547" t="s">
        <v>24</v>
      </c>
      <c r="D547" t="s">
        <v>42</v>
      </c>
      <c r="E547">
        <v>0</v>
      </c>
    </row>
    <row r="548" spans="1:5" hidden="1">
      <c r="A548">
        <v>11</v>
      </c>
      <c r="B548" t="s">
        <v>175</v>
      </c>
      <c r="C548" t="s">
        <v>24</v>
      </c>
      <c r="D548" t="s">
        <v>42</v>
      </c>
      <c r="E548">
        <v>0</v>
      </c>
    </row>
    <row r="549" spans="1:5" hidden="1">
      <c r="A549">
        <v>12</v>
      </c>
      <c r="B549" t="s">
        <v>176</v>
      </c>
      <c r="C549" t="s">
        <v>24</v>
      </c>
      <c r="D549" t="s">
        <v>42</v>
      </c>
      <c r="E549">
        <v>0</v>
      </c>
    </row>
    <row r="550" spans="1:5" hidden="1">
      <c r="A550">
        <v>13</v>
      </c>
      <c r="B550" t="s">
        <v>177</v>
      </c>
      <c r="C550" t="s">
        <v>24</v>
      </c>
      <c r="D550" t="s">
        <v>42</v>
      </c>
      <c r="E550">
        <v>1</v>
      </c>
    </row>
    <row r="551" spans="1:5" hidden="1">
      <c r="A551">
        <v>14</v>
      </c>
      <c r="B551" t="s">
        <v>178</v>
      </c>
      <c r="C551" t="s">
        <v>24</v>
      </c>
      <c r="D551" t="s">
        <v>42</v>
      </c>
      <c r="E551">
        <v>0</v>
      </c>
    </row>
    <row r="552" spans="1:5" hidden="1">
      <c r="A552">
        <v>15</v>
      </c>
      <c r="B552" t="s">
        <v>179</v>
      </c>
      <c r="C552" t="s">
        <v>24</v>
      </c>
      <c r="D552" t="s">
        <v>42</v>
      </c>
      <c r="E552">
        <v>1</v>
      </c>
    </row>
    <row r="553" spans="1:5" hidden="1">
      <c r="A553">
        <v>16</v>
      </c>
      <c r="B553" t="s">
        <v>180</v>
      </c>
      <c r="C553" t="s">
        <v>24</v>
      </c>
      <c r="D553" t="s">
        <v>42</v>
      </c>
      <c r="E553">
        <v>0</v>
      </c>
    </row>
    <row r="554" spans="1:5" hidden="1">
      <c r="A554">
        <v>1</v>
      </c>
      <c r="B554" t="s">
        <v>166</v>
      </c>
      <c r="C554" t="s">
        <v>72</v>
      </c>
      <c r="D554" t="s">
        <v>43</v>
      </c>
    </row>
    <row r="555" spans="1:5" hidden="1">
      <c r="A555">
        <v>2</v>
      </c>
      <c r="B555" t="s">
        <v>167</v>
      </c>
      <c r="C555" t="s">
        <v>72</v>
      </c>
      <c r="D555" t="s">
        <v>43</v>
      </c>
    </row>
    <row r="556" spans="1:5" hidden="1">
      <c r="A556">
        <v>4</v>
      </c>
      <c r="B556" t="s">
        <v>444</v>
      </c>
      <c r="C556" t="s">
        <v>72</v>
      </c>
      <c r="D556" t="s">
        <v>43</v>
      </c>
    </row>
    <row r="557" spans="1:5" hidden="1">
      <c r="A557">
        <v>5</v>
      </c>
      <c r="B557" t="s">
        <v>169</v>
      </c>
      <c r="C557" t="s">
        <v>72</v>
      </c>
      <c r="D557" t="s">
        <v>43</v>
      </c>
    </row>
    <row r="558" spans="1:5" hidden="1">
      <c r="A558">
        <v>6</v>
      </c>
      <c r="B558" t="s">
        <v>170</v>
      </c>
      <c r="C558" t="s">
        <v>72</v>
      </c>
      <c r="D558" t="s">
        <v>43</v>
      </c>
    </row>
    <row r="559" spans="1:5" hidden="1">
      <c r="A559">
        <v>7</v>
      </c>
      <c r="B559" t="s">
        <v>171</v>
      </c>
      <c r="C559" t="s">
        <v>72</v>
      </c>
      <c r="D559" t="s">
        <v>43</v>
      </c>
    </row>
    <row r="560" spans="1:5" hidden="1">
      <c r="A560">
        <v>8</v>
      </c>
      <c r="B560" t="s">
        <v>172</v>
      </c>
      <c r="C560" t="s">
        <v>72</v>
      </c>
      <c r="D560" t="s">
        <v>43</v>
      </c>
    </row>
    <row r="561" spans="1:5" hidden="1">
      <c r="A561">
        <v>9</v>
      </c>
      <c r="B561" t="s">
        <v>173</v>
      </c>
      <c r="C561" t="s">
        <v>72</v>
      </c>
      <c r="D561" t="s">
        <v>43</v>
      </c>
    </row>
    <row r="562" spans="1:5" hidden="1">
      <c r="A562">
        <v>10</v>
      </c>
      <c r="B562" t="s">
        <v>174</v>
      </c>
      <c r="C562" t="s">
        <v>72</v>
      </c>
      <c r="D562" t="s">
        <v>43</v>
      </c>
    </row>
    <row r="563" spans="1:5" hidden="1">
      <c r="A563">
        <v>11</v>
      </c>
      <c r="B563" t="s">
        <v>175</v>
      </c>
      <c r="C563" t="s">
        <v>72</v>
      </c>
      <c r="D563" t="s">
        <v>43</v>
      </c>
    </row>
    <row r="564" spans="1:5" hidden="1">
      <c r="A564">
        <v>12</v>
      </c>
      <c r="B564" t="s">
        <v>176</v>
      </c>
      <c r="C564" t="s">
        <v>72</v>
      </c>
      <c r="D564" t="s">
        <v>43</v>
      </c>
    </row>
    <row r="565" spans="1:5" hidden="1">
      <c r="A565">
        <v>13</v>
      </c>
      <c r="B565" t="s">
        <v>177</v>
      </c>
      <c r="C565" t="s">
        <v>72</v>
      </c>
      <c r="D565" t="s">
        <v>43</v>
      </c>
    </row>
    <row r="566" spans="1:5" hidden="1">
      <c r="A566">
        <v>14</v>
      </c>
      <c r="B566" t="s">
        <v>178</v>
      </c>
      <c r="C566" t="s">
        <v>72</v>
      </c>
      <c r="D566" t="s">
        <v>43</v>
      </c>
    </row>
    <row r="567" spans="1:5" hidden="1">
      <c r="A567">
        <v>15</v>
      </c>
      <c r="B567" t="s">
        <v>179</v>
      </c>
      <c r="C567" t="s">
        <v>72</v>
      </c>
      <c r="D567" t="s">
        <v>43</v>
      </c>
    </row>
    <row r="568" spans="1:5" hidden="1">
      <c r="A568">
        <v>16</v>
      </c>
      <c r="B568" t="s">
        <v>180</v>
      </c>
      <c r="C568" t="s">
        <v>72</v>
      </c>
      <c r="D568" t="s">
        <v>43</v>
      </c>
    </row>
    <row r="569" spans="1:5" hidden="1">
      <c r="A569">
        <v>1</v>
      </c>
      <c r="B569" t="s">
        <v>166</v>
      </c>
      <c r="D569" t="s">
        <v>44</v>
      </c>
      <c r="E569">
        <v>1</v>
      </c>
    </row>
    <row r="570" spans="1:5" hidden="1">
      <c r="A570">
        <v>2</v>
      </c>
      <c r="B570" t="s">
        <v>167</v>
      </c>
      <c r="D570" t="s">
        <v>44</v>
      </c>
      <c r="E570">
        <v>0</v>
      </c>
    </row>
    <row r="571" spans="1:5" hidden="1">
      <c r="A571">
        <v>4</v>
      </c>
      <c r="B571" t="s">
        <v>444</v>
      </c>
      <c r="D571" t="s">
        <v>44</v>
      </c>
      <c r="E571">
        <v>1</v>
      </c>
    </row>
    <row r="572" spans="1:5" hidden="1">
      <c r="A572">
        <v>5</v>
      </c>
      <c r="B572" t="s">
        <v>169</v>
      </c>
      <c r="D572" t="s">
        <v>44</v>
      </c>
      <c r="E572">
        <v>1</v>
      </c>
    </row>
    <row r="573" spans="1:5" hidden="1">
      <c r="A573">
        <v>6</v>
      </c>
      <c r="B573" t="s">
        <v>170</v>
      </c>
      <c r="D573" t="s">
        <v>44</v>
      </c>
      <c r="E573">
        <v>1</v>
      </c>
    </row>
    <row r="574" spans="1:5" hidden="1">
      <c r="A574">
        <v>7</v>
      </c>
      <c r="B574" t="s">
        <v>171</v>
      </c>
      <c r="D574" t="s">
        <v>44</v>
      </c>
      <c r="E574">
        <v>0</v>
      </c>
    </row>
    <row r="575" spans="1:5" hidden="1">
      <c r="A575">
        <v>8</v>
      </c>
      <c r="B575" t="s">
        <v>172</v>
      </c>
      <c r="D575" t="s">
        <v>44</v>
      </c>
      <c r="E575">
        <v>1</v>
      </c>
    </row>
    <row r="576" spans="1:5" hidden="1">
      <c r="A576">
        <v>9</v>
      </c>
      <c r="B576" t="s">
        <v>173</v>
      </c>
      <c r="D576" t="s">
        <v>44</v>
      </c>
      <c r="E576">
        <v>1</v>
      </c>
    </row>
    <row r="577" spans="1:5" hidden="1">
      <c r="A577">
        <v>10</v>
      </c>
      <c r="B577" t="s">
        <v>174</v>
      </c>
      <c r="D577" t="s">
        <v>44</v>
      </c>
      <c r="E577">
        <v>1</v>
      </c>
    </row>
    <row r="578" spans="1:5" hidden="1">
      <c r="A578">
        <v>11</v>
      </c>
      <c r="B578" t="s">
        <v>175</v>
      </c>
      <c r="D578" t="s">
        <v>44</v>
      </c>
      <c r="E578">
        <v>0</v>
      </c>
    </row>
    <row r="579" spans="1:5" hidden="1">
      <c r="A579">
        <v>12</v>
      </c>
      <c r="B579" t="s">
        <v>176</v>
      </c>
      <c r="D579" t="s">
        <v>44</v>
      </c>
      <c r="E579">
        <v>0</v>
      </c>
    </row>
    <row r="580" spans="1:5" hidden="1">
      <c r="A580">
        <v>13</v>
      </c>
      <c r="B580" t="s">
        <v>177</v>
      </c>
      <c r="D580" t="s">
        <v>44</v>
      </c>
      <c r="E580">
        <v>1</v>
      </c>
    </row>
    <row r="581" spans="1:5" hidden="1">
      <c r="A581">
        <v>14</v>
      </c>
      <c r="B581" t="s">
        <v>178</v>
      </c>
      <c r="D581" t="s">
        <v>44</v>
      </c>
      <c r="E581">
        <v>1</v>
      </c>
    </row>
    <row r="582" spans="1:5" hidden="1">
      <c r="A582">
        <v>15</v>
      </c>
      <c r="B582" t="s">
        <v>179</v>
      </c>
      <c r="D582" t="s">
        <v>44</v>
      </c>
      <c r="E582">
        <v>1</v>
      </c>
    </row>
    <row r="583" spans="1:5" hidden="1">
      <c r="A583">
        <v>16</v>
      </c>
      <c r="B583" t="s">
        <v>180</v>
      </c>
      <c r="D583" t="s">
        <v>44</v>
      </c>
      <c r="E583">
        <v>0</v>
      </c>
    </row>
    <row r="584" spans="1:5" hidden="1">
      <c r="A584">
        <v>1</v>
      </c>
      <c r="B584" t="s">
        <v>166</v>
      </c>
      <c r="C584" t="s">
        <v>445</v>
      </c>
      <c r="D584" t="s">
        <v>45</v>
      </c>
      <c r="E584">
        <v>1</v>
      </c>
    </row>
    <row r="585" spans="1:5" hidden="1">
      <c r="A585">
        <v>2</v>
      </c>
      <c r="B585" t="s">
        <v>167</v>
      </c>
      <c r="C585" t="s">
        <v>445</v>
      </c>
      <c r="D585" t="s">
        <v>45</v>
      </c>
      <c r="E585">
        <v>1</v>
      </c>
    </row>
    <row r="586" spans="1:5" hidden="1">
      <c r="A586">
        <v>4</v>
      </c>
      <c r="B586" t="s">
        <v>444</v>
      </c>
      <c r="C586" t="s">
        <v>445</v>
      </c>
      <c r="D586" t="s">
        <v>45</v>
      </c>
      <c r="E586">
        <v>1</v>
      </c>
    </row>
    <row r="587" spans="1:5" hidden="1">
      <c r="A587">
        <v>5</v>
      </c>
      <c r="B587" t="s">
        <v>169</v>
      </c>
      <c r="C587" t="s">
        <v>445</v>
      </c>
      <c r="D587" t="s">
        <v>45</v>
      </c>
      <c r="E587">
        <v>1</v>
      </c>
    </row>
    <row r="588" spans="1:5" hidden="1">
      <c r="A588">
        <v>6</v>
      </c>
      <c r="B588" t="s">
        <v>170</v>
      </c>
      <c r="C588" t="s">
        <v>445</v>
      </c>
      <c r="D588" t="s">
        <v>45</v>
      </c>
      <c r="E588">
        <v>1</v>
      </c>
    </row>
    <row r="589" spans="1:5" hidden="1">
      <c r="A589">
        <v>7</v>
      </c>
      <c r="B589" t="s">
        <v>171</v>
      </c>
      <c r="C589" t="s">
        <v>445</v>
      </c>
      <c r="D589" t="s">
        <v>45</v>
      </c>
      <c r="E589">
        <v>1</v>
      </c>
    </row>
    <row r="590" spans="1:5" hidden="1">
      <c r="A590">
        <v>8</v>
      </c>
      <c r="B590" t="s">
        <v>172</v>
      </c>
      <c r="C590" t="s">
        <v>445</v>
      </c>
      <c r="D590" t="s">
        <v>45</v>
      </c>
      <c r="E590">
        <v>0</v>
      </c>
    </row>
    <row r="591" spans="1:5" hidden="1">
      <c r="A591">
        <v>9</v>
      </c>
      <c r="B591" t="s">
        <v>173</v>
      </c>
      <c r="C591" t="s">
        <v>445</v>
      </c>
      <c r="D591" t="s">
        <v>45</v>
      </c>
      <c r="E591">
        <v>1</v>
      </c>
    </row>
    <row r="592" spans="1:5" hidden="1">
      <c r="A592">
        <v>10</v>
      </c>
      <c r="B592" t="s">
        <v>174</v>
      </c>
      <c r="C592" t="s">
        <v>445</v>
      </c>
      <c r="D592" t="s">
        <v>45</v>
      </c>
      <c r="E592">
        <v>1</v>
      </c>
    </row>
    <row r="593" spans="1:5" hidden="1">
      <c r="A593">
        <v>11</v>
      </c>
      <c r="B593" t="s">
        <v>175</v>
      </c>
      <c r="C593" t="s">
        <v>445</v>
      </c>
      <c r="D593" t="s">
        <v>45</v>
      </c>
      <c r="E593">
        <v>1</v>
      </c>
    </row>
    <row r="594" spans="1:5" hidden="1">
      <c r="A594">
        <v>12</v>
      </c>
      <c r="B594" t="s">
        <v>176</v>
      </c>
      <c r="C594" t="s">
        <v>445</v>
      </c>
      <c r="D594" t="s">
        <v>45</v>
      </c>
      <c r="E594">
        <v>1</v>
      </c>
    </row>
    <row r="595" spans="1:5" hidden="1">
      <c r="A595">
        <v>13</v>
      </c>
      <c r="B595" t="s">
        <v>177</v>
      </c>
      <c r="C595" t="s">
        <v>445</v>
      </c>
      <c r="D595" t="s">
        <v>45</v>
      </c>
      <c r="E595">
        <v>1</v>
      </c>
    </row>
    <row r="596" spans="1:5" hidden="1">
      <c r="A596">
        <v>14</v>
      </c>
      <c r="B596" t="s">
        <v>178</v>
      </c>
      <c r="C596" t="s">
        <v>445</v>
      </c>
      <c r="D596" t="s">
        <v>45</v>
      </c>
      <c r="E596">
        <v>1</v>
      </c>
    </row>
    <row r="597" spans="1:5" hidden="1">
      <c r="A597">
        <v>15</v>
      </c>
      <c r="B597" t="s">
        <v>179</v>
      </c>
      <c r="C597" t="s">
        <v>445</v>
      </c>
      <c r="D597" t="s">
        <v>45</v>
      </c>
      <c r="E597">
        <v>1</v>
      </c>
    </row>
    <row r="598" spans="1:5" hidden="1">
      <c r="A598">
        <v>16</v>
      </c>
      <c r="B598" t="s">
        <v>180</v>
      </c>
      <c r="C598" t="s">
        <v>445</v>
      </c>
      <c r="D598" t="s">
        <v>45</v>
      </c>
      <c r="E598">
        <v>1</v>
      </c>
    </row>
    <row r="599" spans="1:5" hidden="1">
      <c r="A599">
        <v>1</v>
      </c>
      <c r="B599" t="s">
        <v>166</v>
      </c>
      <c r="C599" t="s">
        <v>56</v>
      </c>
      <c r="D599" t="s">
        <v>46</v>
      </c>
      <c r="E599">
        <v>1</v>
      </c>
    </row>
    <row r="600" spans="1:5" hidden="1">
      <c r="A600">
        <v>2</v>
      </c>
      <c r="B600" t="s">
        <v>167</v>
      </c>
      <c r="C600" t="s">
        <v>56</v>
      </c>
      <c r="D600" t="s">
        <v>46</v>
      </c>
      <c r="E600">
        <v>0</v>
      </c>
    </row>
    <row r="601" spans="1:5" hidden="1">
      <c r="A601">
        <v>4</v>
      </c>
      <c r="B601" t="s">
        <v>444</v>
      </c>
      <c r="C601" t="s">
        <v>56</v>
      </c>
      <c r="D601" t="s">
        <v>46</v>
      </c>
      <c r="E601">
        <v>1</v>
      </c>
    </row>
    <row r="602" spans="1:5" hidden="1">
      <c r="A602">
        <v>5</v>
      </c>
      <c r="B602" t="s">
        <v>169</v>
      </c>
      <c r="C602" t="s">
        <v>56</v>
      </c>
      <c r="D602" t="s">
        <v>46</v>
      </c>
      <c r="E602">
        <v>1</v>
      </c>
    </row>
    <row r="603" spans="1:5" hidden="1">
      <c r="A603">
        <v>6</v>
      </c>
      <c r="B603" t="s">
        <v>170</v>
      </c>
      <c r="C603" t="s">
        <v>56</v>
      </c>
      <c r="D603" t="s">
        <v>46</v>
      </c>
      <c r="E603">
        <v>1</v>
      </c>
    </row>
    <row r="604" spans="1:5" hidden="1">
      <c r="A604">
        <v>7</v>
      </c>
      <c r="B604" t="s">
        <v>171</v>
      </c>
      <c r="C604" t="s">
        <v>56</v>
      </c>
      <c r="D604" t="s">
        <v>46</v>
      </c>
      <c r="E604">
        <v>1</v>
      </c>
    </row>
    <row r="605" spans="1:5" hidden="1">
      <c r="A605">
        <v>8</v>
      </c>
      <c r="B605" t="s">
        <v>172</v>
      </c>
      <c r="C605" t="s">
        <v>56</v>
      </c>
      <c r="D605" t="s">
        <v>46</v>
      </c>
      <c r="E605">
        <v>1</v>
      </c>
    </row>
    <row r="606" spans="1:5" hidden="1">
      <c r="A606">
        <v>9</v>
      </c>
      <c r="B606" t="s">
        <v>173</v>
      </c>
      <c r="C606" t="s">
        <v>56</v>
      </c>
      <c r="D606" t="s">
        <v>46</v>
      </c>
      <c r="E606">
        <v>1</v>
      </c>
    </row>
    <row r="607" spans="1:5" hidden="1">
      <c r="A607">
        <v>10</v>
      </c>
      <c r="B607" t="s">
        <v>174</v>
      </c>
      <c r="C607" t="s">
        <v>56</v>
      </c>
      <c r="D607" t="s">
        <v>46</v>
      </c>
      <c r="E607">
        <v>0</v>
      </c>
    </row>
    <row r="608" spans="1:5" hidden="1">
      <c r="A608">
        <v>11</v>
      </c>
      <c r="B608" t="s">
        <v>175</v>
      </c>
      <c r="C608" t="s">
        <v>56</v>
      </c>
      <c r="D608" t="s">
        <v>46</v>
      </c>
      <c r="E608">
        <v>1</v>
      </c>
    </row>
    <row r="609" spans="1:5" hidden="1">
      <c r="A609">
        <v>12</v>
      </c>
      <c r="B609" t="s">
        <v>176</v>
      </c>
      <c r="C609" t="s">
        <v>56</v>
      </c>
      <c r="D609" t="s">
        <v>46</v>
      </c>
      <c r="E609">
        <v>1</v>
      </c>
    </row>
    <row r="610" spans="1:5" hidden="1">
      <c r="A610">
        <v>13</v>
      </c>
      <c r="B610" t="s">
        <v>177</v>
      </c>
      <c r="C610" t="s">
        <v>56</v>
      </c>
      <c r="D610" t="s">
        <v>46</v>
      </c>
      <c r="E610">
        <v>1</v>
      </c>
    </row>
    <row r="611" spans="1:5" hidden="1">
      <c r="A611">
        <v>14</v>
      </c>
      <c r="B611" t="s">
        <v>178</v>
      </c>
      <c r="C611" t="s">
        <v>56</v>
      </c>
      <c r="D611" t="s">
        <v>46</v>
      </c>
      <c r="E611">
        <v>1</v>
      </c>
    </row>
    <row r="612" spans="1:5" hidden="1">
      <c r="A612">
        <v>15</v>
      </c>
      <c r="B612" t="s">
        <v>179</v>
      </c>
      <c r="C612" t="s">
        <v>56</v>
      </c>
      <c r="D612" t="s">
        <v>46</v>
      </c>
      <c r="E612">
        <v>1</v>
      </c>
    </row>
    <row r="613" spans="1:5" hidden="1">
      <c r="A613">
        <v>16</v>
      </c>
      <c r="B613" t="s">
        <v>180</v>
      </c>
      <c r="C613" t="s">
        <v>56</v>
      </c>
      <c r="D613" t="s">
        <v>46</v>
      </c>
      <c r="E613">
        <v>0</v>
      </c>
    </row>
    <row r="614" spans="1:5" hidden="1">
      <c r="A614">
        <v>1</v>
      </c>
      <c r="B614" t="s">
        <v>166</v>
      </c>
      <c r="C614" t="s">
        <v>154</v>
      </c>
      <c r="D614" t="s">
        <v>47</v>
      </c>
      <c r="E614">
        <v>1</v>
      </c>
    </row>
    <row r="615" spans="1:5" hidden="1">
      <c r="A615">
        <v>2</v>
      </c>
      <c r="B615" t="s">
        <v>167</v>
      </c>
      <c r="C615" t="s">
        <v>154</v>
      </c>
      <c r="D615" t="s">
        <v>47</v>
      </c>
      <c r="E615">
        <v>1</v>
      </c>
    </row>
    <row r="616" spans="1:5" hidden="1">
      <c r="A616">
        <v>4</v>
      </c>
      <c r="B616" t="s">
        <v>444</v>
      </c>
      <c r="C616" t="s">
        <v>154</v>
      </c>
      <c r="D616" t="s">
        <v>47</v>
      </c>
      <c r="E616">
        <v>0</v>
      </c>
    </row>
    <row r="617" spans="1:5" hidden="1">
      <c r="A617">
        <v>5</v>
      </c>
      <c r="B617" t="s">
        <v>169</v>
      </c>
      <c r="C617" t="s">
        <v>154</v>
      </c>
      <c r="D617" t="s">
        <v>47</v>
      </c>
      <c r="E617">
        <v>0</v>
      </c>
    </row>
    <row r="618" spans="1:5" hidden="1">
      <c r="A618">
        <v>6</v>
      </c>
      <c r="B618" t="s">
        <v>170</v>
      </c>
      <c r="C618" t="s">
        <v>154</v>
      </c>
      <c r="D618" t="s">
        <v>47</v>
      </c>
      <c r="E618">
        <v>1</v>
      </c>
    </row>
    <row r="619" spans="1:5" hidden="1">
      <c r="A619">
        <v>7</v>
      </c>
      <c r="B619" t="s">
        <v>171</v>
      </c>
      <c r="C619" t="s">
        <v>154</v>
      </c>
      <c r="D619" t="s">
        <v>47</v>
      </c>
      <c r="E619">
        <v>1</v>
      </c>
    </row>
    <row r="620" spans="1:5" hidden="1">
      <c r="A620">
        <v>8</v>
      </c>
      <c r="B620" t="s">
        <v>172</v>
      </c>
      <c r="C620" t="s">
        <v>154</v>
      </c>
      <c r="D620" t="s">
        <v>47</v>
      </c>
      <c r="E620">
        <v>1</v>
      </c>
    </row>
    <row r="621" spans="1:5" hidden="1">
      <c r="A621">
        <v>9</v>
      </c>
      <c r="B621" t="s">
        <v>173</v>
      </c>
      <c r="C621" t="s">
        <v>154</v>
      </c>
      <c r="D621" t="s">
        <v>47</v>
      </c>
      <c r="E621">
        <v>0</v>
      </c>
    </row>
    <row r="622" spans="1:5" hidden="1">
      <c r="A622">
        <v>10</v>
      </c>
      <c r="B622" t="s">
        <v>174</v>
      </c>
      <c r="C622" t="s">
        <v>154</v>
      </c>
      <c r="D622" t="s">
        <v>47</v>
      </c>
      <c r="E622">
        <v>1</v>
      </c>
    </row>
    <row r="623" spans="1:5" hidden="1">
      <c r="A623">
        <v>11</v>
      </c>
      <c r="B623" t="s">
        <v>175</v>
      </c>
      <c r="C623" t="s">
        <v>154</v>
      </c>
      <c r="D623" t="s">
        <v>47</v>
      </c>
      <c r="E623">
        <v>1</v>
      </c>
    </row>
    <row r="624" spans="1:5" hidden="1">
      <c r="A624">
        <v>12</v>
      </c>
      <c r="B624" t="s">
        <v>176</v>
      </c>
      <c r="C624" t="s">
        <v>154</v>
      </c>
      <c r="D624" t="s">
        <v>47</v>
      </c>
      <c r="E624">
        <v>0</v>
      </c>
    </row>
    <row r="625" spans="1:5" hidden="1">
      <c r="A625">
        <v>13</v>
      </c>
      <c r="B625" t="s">
        <v>177</v>
      </c>
      <c r="C625" t="s">
        <v>154</v>
      </c>
      <c r="D625" t="s">
        <v>47</v>
      </c>
      <c r="E625">
        <v>1</v>
      </c>
    </row>
    <row r="626" spans="1:5" hidden="1">
      <c r="A626">
        <v>14</v>
      </c>
      <c r="B626" t="s">
        <v>178</v>
      </c>
      <c r="C626" t="s">
        <v>154</v>
      </c>
      <c r="D626" t="s">
        <v>47</v>
      </c>
      <c r="E626">
        <v>0</v>
      </c>
    </row>
    <row r="627" spans="1:5" hidden="1">
      <c r="A627">
        <v>15</v>
      </c>
      <c r="B627" t="s">
        <v>179</v>
      </c>
      <c r="C627" t="s">
        <v>154</v>
      </c>
      <c r="D627" t="s">
        <v>47</v>
      </c>
      <c r="E627">
        <v>0</v>
      </c>
    </row>
    <row r="628" spans="1:5" hidden="1">
      <c r="A628">
        <v>16</v>
      </c>
      <c r="B628" t="s">
        <v>180</v>
      </c>
      <c r="C628" t="s">
        <v>154</v>
      </c>
      <c r="D628" t="s">
        <v>47</v>
      </c>
      <c r="E628">
        <v>1</v>
      </c>
    </row>
    <row r="629" spans="1:5" hidden="1">
      <c r="A629">
        <v>1</v>
      </c>
      <c r="B629" t="s">
        <v>166</v>
      </c>
      <c r="C629" t="s">
        <v>133</v>
      </c>
      <c r="D629" t="s">
        <v>48</v>
      </c>
      <c r="E629">
        <v>0</v>
      </c>
    </row>
    <row r="630" spans="1:5" hidden="1">
      <c r="A630">
        <v>2</v>
      </c>
      <c r="B630" t="s">
        <v>167</v>
      </c>
      <c r="C630" t="s">
        <v>133</v>
      </c>
      <c r="D630" t="s">
        <v>48</v>
      </c>
      <c r="E630">
        <v>0</v>
      </c>
    </row>
    <row r="631" spans="1:5" hidden="1">
      <c r="A631">
        <v>4</v>
      </c>
      <c r="B631" t="s">
        <v>444</v>
      </c>
      <c r="C631" t="s">
        <v>133</v>
      </c>
      <c r="D631" t="s">
        <v>48</v>
      </c>
      <c r="E631">
        <v>0</v>
      </c>
    </row>
    <row r="632" spans="1:5" hidden="1">
      <c r="A632">
        <v>5</v>
      </c>
      <c r="B632" t="s">
        <v>169</v>
      </c>
      <c r="C632" t="s">
        <v>133</v>
      </c>
      <c r="D632" t="s">
        <v>48</v>
      </c>
      <c r="E632">
        <v>0</v>
      </c>
    </row>
    <row r="633" spans="1:5" hidden="1">
      <c r="A633">
        <v>6</v>
      </c>
      <c r="B633" t="s">
        <v>170</v>
      </c>
      <c r="C633" t="s">
        <v>133</v>
      </c>
      <c r="D633" t="s">
        <v>48</v>
      </c>
      <c r="E633">
        <v>0</v>
      </c>
    </row>
    <row r="634" spans="1:5" hidden="1">
      <c r="A634">
        <v>7</v>
      </c>
      <c r="B634" t="s">
        <v>171</v>
      </c>
      <c r="C634" t="s">
        <v>133</v>
      </c>
      <c r="D634" t="s">
        <v>48</v>
      </c>
      <c r="E634">
        <v>1</v>
      </c>
    </row>
    <row r="635" spans="1:5" hidden="1">
      <c r="A635">
        <v>8</v>
      </c>
      <c r="B635" t="s">
        <v>172</v>
      </c>
      <c r="C635" t="s">
        <v>133</v>
      </c>
      <c r="D635" t="s">
        <v>48</v>
      </c>
      <c r="E635">
        <v>0</v>
      </c>
    </row>
    <row r="636" spans="1:5" hidden="1">
      <c r="A636">
        <v>9</v>
      </c>
      <c r="B636" t="s">
        <v>173</v>
      </c>
      <c r="C636" t="s">
        <v>133</v>
      </c>
      <c r="D636" t="s">
        <v>48</v>
      </c>
      <c r="E636">
        <v>1</v>
      </c>
    </row>
    <row r="637" spans="1:5" hidden="1">
      <c r="A637">
        <v>10</v>
      </c>
      <c r="B637" t="s">
        <v>174</v>
      </c>
      <c r="C637" t="s">
        <v>133</v>
      </c>
      <c r="D637" t="s">
        <v>48</v>
      </c>
      <c r="E637">
        <v>0</v>
      </c>
    </row>
    <row r="638" spans="1:5" hidden="1">
      <c r="A638">
        <v>11</v>
      </c>
      <c r="B638" t="s">
        <v>175</v>
      </c>
      <c r="C638" t="s">
        <v>133</v>
      </c>
      <c r="D638" t="s">
        <v>48</v>
      </c>
      <c r="E638">
        <v>1</v>
      </c>
    </row>
    <row r="639" spans="1:5" hidden="1">
      <c r="A639">
        <v>12</v>
      </c>
      <c r="B639" t="s">
        <v>176</v>
      </c>
      <c r="C639" t="s">
        <v>133</v>
      </c>
      <c r="D639" t="s">
        <v>48</v>
      </c>
      <c r="E639">
        <v>0</v>
      </c>
    </row>
    <row r="640" spans="1:5" hidden="1">
      <c r="A640">
        <v>13</v>
      </c>
      <c r="B640" t="s">
        <v>177</v>
      </c>
      <c r="C640" t="s">
        <v>133</v>
      </c>
      <c r="D640" t="s">
        <v>48</v>
      </c>
      <c r="E640">
        <v>1</v>
      </c>
    </row>
    <row r="641" spans="1:5" hidden="1">
      <c r="A641">
        <v>14</v>
      </c>
      <c r="B641" t="s">
        <v>178</v>
      </c>
      <c r="C641" t="s">
        <v>133</v>
      </c>
      <c r="D641" t="s">
        <v>48</v>
      </c>
      <c r="E641">
        <v>0</v>
      </c>
    </row>
    <row r="642" spans="1:5" hidden="1">
      <c r="A642">
        <v>15</v>
      </c>
      <c r="B642" t="s">
        <v>179</v>
      </c>
      <c r="C642" t="s">
        <v>133</v>
      </c>
      <c r="D642" t="s">
        <v>48</v>
      </c>
      <c r="E642">
        <v>0</v>
      </c>
    </row>
    <row r="643" spans="1:5" hidden="1">
      <c r="A643">
        <v>16</v>
      </c>
      <c r="B643" t="s">
        <v>180</v>
      </c>
      <c r="C643" t="s">
        <v>133</v>
      </c>
      <c r="D643" t="s">
        <v>48</v>
      </c>
      <c r="E643">
        <v>0</v>
      </c>
    </row>
    <row r="644" spans="1:5" hidden="1">
      <c r="A644">
        <v>1</v>
      </c>
      <c r="B644" t="s">
        <v>166</v>
      </c>
      <c r="D644" t="s">
        <v>50</v>
      </c>
      <c r="E644">
        <v>1</v>
      </c>
    </row>
    <row r="645" spans="1:5" hidden="1">
      <c r="A645">
        <v>2</v>
      </c>
      <c r="B645" t="s">
        <v>167</v>
      </c>
      <c r="D645" t="s">
        <v>50</v>
      </c>
      <c r="E645">
        <v>2</v>
      </c>
    </row>
    <row r="646" spans="1:5" hidden="1">
      <c r="A646">
        <v>4</v>
      </c>
      <c r="B646" t="s">
        <v>444</v>
      </c>
      <c r="D646" t="s">
        <v>50</v>
      </c>
      <c r="E646">
        <v>2</v>
      </c>
    </row>
    <row r="647" spans="1:5" hidden="1">
      <c r="A647">
        <v>5</v>
      </c>
      <c r="B647" t="s">
        <v>169</v>
      </c>
      <c r="D647" t="s">
        <v>50</v>
      </c>
      <c r="E647">
        <v>2</v>
      </c>
    </row>
    <row r="648" spans="1:5" hidden="1">
      <c r="A648">
        <v>6</v>
      </c>
      <c r="B648" t="s">
        <v>170</v>
      </c>
      <c r="D648" t="s">
        <v>50</v>
      </c>
      <c r="E648">
        <v>2</v>
      </c>
    </row>
    <row r="649" spans="1:5" hidden="1">
      <c r="A649">
        <v>7</v>
      </c>
      <c r="B649" t="s">
        <v>171</v>
      </c>
      <c r="D649" t="s">
        <v>50</v>
      </c>
      <c r="E649">
        <v>2</v>
      </c>
    </row>
    <row r="650" spans="1:5" hidden="1">
      <c r="A650">
        <v>8</v>
      </c>
      <c r="B650" t="s">
        <v>172</v>
      </c>
      <c r="D650" t="s">
        <v>50</v>
      </c>
      <c r="E650">
        <v>1</v>
      </c>
    </row>
    <row r="651" spans="1:5" hidden="1">
      <c r="A651">
        <v>9</v>
      </c>
      <c r="B651" t="s">
        <v>173</v>
      </c>
      <c r="D651" t="s">
        <v>50</v>
      </c>
      <c r="E651">
        <v>2</v>
      </c>
    </row>
    <row r="652" spans="1:5" hidden="1">
      <c r="A652">
        <v>10</v>
      </c>
      <c r="B652" t="s">
        <v>174</v>
      </c>
      <c r="D652" t="s">
        <v>50</v>
      </c>
      <c r="E652">
        <v>1</v>
      </c>
    </row>
    <row r="653" spans="1:5" hidden="1">
      <c r="A653">
        <v>11</v>
      </c>
      <c r="B653" t="s">
        <v>175</v>
      </c>
      <c r="D653" t="s">
        <v>50</v>
      </c>
      <c r="E653">
        <v>2</v>
      </c>
    </row>
    <row r="654" spans="1:5" hidden="1">
      <c r="A654">
        <v>12</v>
      </c>
      <c r="B654" t="s">
        <v>176</v>
      </c>
      <c r="D654" t="s">
        <v>50</v>
      </c>
      <c r="E654">
        <v>1</v>
      </c>
    </row>
    <row r="655" spans="1:5" hidden="1">
      <c r="A655">
        <v>13</v>
      </c>
      <c r="B655" t="s">
        <v>177</v>
      </c>
      <c r="D655" t="s">
        <v>50</v>
      </c>
      <c r="E655">
        <v>2</v>
      </c>
    </row>
    <row r="656" spans="1:5" hidden="1">
      <c r="A656">
        <v>14</v>
      </c>
      <c r="B656" t="s">
        <v>178</v>
      </c>
      <c r="D656" t="s">
        <v>50</v>
      </c>
      <c r="E656">
        <v>1</v>
      </c>
    </row>
    <row r="657" spans="1:5" hidden="1">
      <c r="A657">
        <v>15</v>
      </c>
      <c r="B657" t="s">
        <v>179</v>
      </c>
      <c r="D657" t="s">
        <v>50</v>
      </c>
      <c r="E657">
        <v>2</v>
      </c>
    </row>
    <row r="658" spans="1:5" hidden="1">
      <c r="A658">
        <v>16</v>
      </c>
      <c r="B658" t="s">
        <v>180</v>
      </c>
      <c r="D658" t="s">
        <v>50</v>
      </c>
      <c r="E658">
        <v>2</v>
      </c>
    </row>
    <row r="659" spans="1:5" hidden="1">
      <c r="A659">
        <v>17</v>
      </c>
      <c r="B659" t="s">
        <v>165</v>
      </c>
      <c r="D659" t="s">
        <v>50</v>
      </c>
      <c r="E659">
        <v>2</v>
      </c>
    </row>
    <row r="660" spans="1:5" hidden="1">
      <c r="A660">
        <v>1</v>
      </c>
      <c r="B660" t="s">
        <v>166</v>
      </c>
      <c r="D660" t="s">
        <v>51</v>
      </c>
      <c r="E660">
        <v>0.5</v>
      </c>
    </row>
    <row r="661" spans="1:5" hidden="1">
      <c r="A661">
        <v>2</v>
      </c>
      <c r="B661" t="s">
        <v>167</v>
      </c>
      <c r="D661" t="s">
        <v>51</v>
      </c>
      <c r="E661">
        <v>1</v>
      </c>
    </row>
    <row r="662" spans="1:5" hidden="1">
      <c r="A662">
        <v>4</v>
      </c>
      <c r="B662" t="s">
        <v>444</v>
      </c>
      <c r="D662" t="s">
        <v>51</v>
      </c>
      <c r="E662">
        <v>1</v>
      </c>
    </row>
    <row r="663" spans="1:5" hidden="1">
      <c r="A663">
        <v>5</v>
      </c>
      <c r="B663" t="s">
        <v>169</v>
      </c>
      <c r="D663" t="s">
        <v>51</v>
      </c>
      <c r="E663">
        <v>1</v>
      </c>
    </row>
    <row r="664" spans="1:5" hidden="1">
      <c r="A664">
        <v>6</v>
      </c>
      <c r="B664" t="s">
        <v>170</v>
      </c>
      <c r="D664" t="s">
        <v>51</v>
      </c>
      <c r="E664">
        <v>1</v>
      </c>
    </row>
    <row r="665" spans="1:5" hidden="1">
      <c r="A665">
        <v>7</v>
      </c>
      <c r="B665" t="s">
        <v>171</v>
      </c>
      <c r="D665" t="s">
        <v>51</v>
      </c>
      <c r="E665">
        <v>1</v>
      </c>
    </row>
    <row r="666" spans="1:5" hidden="1">
      <c r="A666">
        <v>8</v>
      </c>
      <c r="B666" t="s">
        <v>172</v>
      </c>
      <c r="D666" t="s">
        <v>51</v>
      </c>
      <c r="E666">
        <v>0.5</v>
      </c>
    </row>
    <row r="667" spans="1:5" hidden="1">
      <c r="A667">
        <v>9</v>
      </c>
      <c r="B667" t="s">
        <v>173</v>
      </c>
      <c r="D667" t="s">
        <v>51</v>
      </c>
      <c r="E667">
        <v>1</v>
      </c>
    </row>
    <row r="668" spans="1:5" hidden="1">
      <c r="A668">
        <v>10</v>
      </c>
      <c r="B668" t="s">
        <v>174</v>
      </c>
      <c r="D668" t="s">
        <v>51</v>
      </c>
      <c r="E668">
        <v>0.5</v>
      </c>
    </row>
    <row r="669" spans="1:5" hidden="1">
      <c r="A669">
        <v>11</v>
      </c>
      <c r="B669" t="s">
        <v>175</v>
      </c>
      <c r="D669" t="s">
        <v>51</v>
      </c>
      <c r="E669">
        <v>1</v>
      </c>
    </row>
    <row r="670" spans="1:5" hidden="1">
      <c r="A670">
        <v>12</v>
      </c>
      <c r="B670" t="s">
        <v>176</v>
      </c>
      <c r="D670" t="s">
        <v>51</v>
      </c>
      <c r="E670">
        <v>0.5</v>
      </c>
    </row>
    <row r="671" spans="1:5" hidden="1">
      <c r="A671">
        <v>13</v>
      </c>
      <c r="B671" t="s">
        <v>177</v>
      </c>
      <c r="D671" t="s">
        <v>51</v>
      </c>
      <c r="E671">
        <v>1</v>
      </c>
    </row>
    <row r="672" spans="1:5" hidden="1">
      <c r="A672">
        <v>14</v>
      </c>
      <c r="B672" t="s">
        <v>178</v>
      </c>
      <c r="D672" t="s">
        <v>51</v>
      </c>
      <c r="E672">
        <v>0.5</v>
      </c>
    </row>
    <row r="673" spans="1:5" hidden="1">
      <c r="A673">
        <v>15</v>
      </c>
      <c r="B673" t="s">
        <v>179</v>
      </c>
      <c r="D673" t="s">
        <v>51</v>
      </c>
      <c r="E673">
        <v>1</v>
      </c>
    </row>
    <row r="674" spans="1:5" hidden="1">
      <c r="A674">
        <v>16</v>
      </c>
      <c r="B674" t="s">
        <v>180</v>
      </c>
      <c r="D674" t="s">
        <v>51</v>
      </c>
      <c r="E674">
        <v>1</v>
      </c>
    </row>
    <row r="675" spans="1:5" hidden="1">
      <c r="A675">
        <v>17</v>
      </c>
      <c r="B675" t="s">
        <v>165</v>
      </c>
      <c r="D675" t="s">
        <v>51</v>
      </c>
      <c r="E675">
        <v>0.83333333333333337</v>
      </c>
    </row>
    <row r="676" spans="1:5" hidden="1">
      <c r="A676">
        <v>1</v>
      </c>
      <c r="B676" t="s">
        <v>166</v>
      </c>
      <c r="D676" t="s">
        <v>52</v>
      </c>
      <c r="E676">
        <v>0.5</v>
      </c>
    </row>
    <row r="677" spans="1:5" hidden="1">
      <c r="A677">
        <v>2</v>
      </c>
      <c r="B677" t="s">
        <v>167</v>
      </c>
      <c r="D677" t="s">
        <v>52</v>
      </c>
      <c r="E677">
        <v>1</v>
      </c>
    </row>
    <row r="678" spans="1:5" hidden="1">
      <c r="A678">
        <v>4</v>
      </c>
      <c r="B678" t="s">
        <v>444</v>
      </c>
      <c r="D678" t="s">
        <v>52</v>
      </c>
      <c r="E678">
        <v>1</v>
      </c>
    </row>
    <row r="679" spans="1:5" hidden="1">
      <c r="A679">
        <v>5</v>
      </c>
      <c r="B679" t="s">
        <v>169</v>
      </c>
      <c r="D679" t="s">
        <v>52</v>
      </c>
      <c r="E679">
        <v>1</v>
      </c>
    </row>
    <row r="680" spans="1:5" hidden="1">
      <c r="A680">
        <v>6</v>
      </c>
      <c r="B680" t="s">
        <v>170</v>
      </c>
      <c r="D680" t="s">
        <v>52</v>
      </c>
      <c r="E680">
        <v>1</v>
      </c>
    </row>
    <row r="681" spans="1:5" hidden="1">
      <c r="A681">
        <v>7</v>
      </c>
      <c r="B681" t="s">
        <v>171</v>
      </c>
      <c r="D681" t="s">
        <v>52</v>
      </c>
      <c r="E681">
        <v>1</v>
      </c>
    </row>
    <row r="682" spans="1:5" hidden="1">
      <c r="A682">
        <v>8</v>
      </c>
      <c r="B682" t="s">
        <v>172</v>
      </c>
      <c r="D682" t="s">
        <v>52</v>
      </c>
      <c r="E682">
        <v>0.5</v>
      </c>
    </row>
    <row r="683" spans="1:5" hidden="1">
      <c r="A683">
        <v>9</v>
      </c>
      <c r="B683" t="s">
        <v>173</v>
      </c>
      <c r="D683" t="s">
        <v>52</v>
      </c>
      <c r="E683">
        <v>1</v>
      </c>
    </row>
    <row r="684" spans="1:5" hidden="1">
      <c r="A684">
        <v>10</v>
      </c>
      <c r="B684" t="s">
        <v>174</v>
      </c>
      <c r="D684" t="s">
        <v>52</v>
      </c>
      <c r="E684">
        <v>0.5</v>
      </c>
    </row>
    <row r="685" spans="1:5" hidden="1">
      <c r="A685">
        <v>11</v>
      </c>
      <c r="B685" t="s">
        <v>175</v>
      </c>
      <c r="D685" t="s">
        <v>52</v>
      </c>
      <c r="E685">
        <v>1</v>
      </c>
    </row>
    <row r="686" spans="1:5" hidden="1">
      <c r="A686">
        <v>12</v>
      </c>
      <c r="B686" t="s">
        <v>176</v>
      </c>
      <c r="D686" t="s">
        <v>52</v>
      </c>
      <c r="E686">
        <v>0.5</v>
      </c>
    </row>
    <row r="687" spans="1:5" hidden="1">
      <c r="A687">
        <v>13</v>
      </c>
      <c r="B687" t="s">
        <v>177</v>
      </c>
      <c r="D687" t="s">
        <v>52</v>
      </c>
      <c r="E687">
        <v>1</v>
      </c>
    </row>
    <row r="688" spans="1:5" hidden="1">
      <c r="A688">
        <v>14</v>
      </c>
      <c r="B688" t="s">
        <v>178</v>
      </c>
      <c r="D688" t="s">
        <v>52</v>
      </c>
      <c r="E688">
        <v>0.5</v>
      </c>
    </row>
    <row r="689" spans="1:5" hidden="1">
      <c r="A689">
        <v>15</v>
      </c>
      <c r="B689" t="s">
        <v>179</v>
      </c>
      <c r="D689" t="s">
        <v>52</v>
      </c>
      <c r="E689">
        <v>1</v>
      </c>
    </row>
    <row r="690" spans="1:5" hidden="1">
      <c r="A690">
        <v>16</v>
      </c>
      <c r="B690" t="s">
        <v>180</v>
      </c>
      <c r="D690" t="s">
        <v>52</v>
      </c>
      <c r="E690">
        <v>1</v>
      </c>
    </row>
    <row r="691" spans="1:5" hidden="1">
      <c r="A691">
        <v>17</v>
      </c>
      <c r="B691" t="s">
        <v>165</v>
      </c>
      <c r="D691" t="s">
        <v>52</v>
      </c>
      <c r="E691">
        <v>0.83333333333333337</v>
      </c>
    </row>
    <row r="692" spans="1:5" hidden="1">
      <c r="A692">
        <v>1</v>
      </c>
      <c r="B692" t="s">
        <v>166</v>
      </c>
      <c r="D692" t="s">
        <v>54</v>
      </c>
      <c r="E692">
        <v>0</v>
      </c>
    </row>
    <row r="693" spans="1:5" hidden="1">
      <c r="A693">
        <v>2</v>
      </c>
      <c r="B693" t="s">
        <v>167</v>
      </c>
      <c r="D693" t="s">
        <v>54</v>
      </c>
      <c r="E693">
        <v>0</v>
      </c>
    </row>
    <row r="694" spans="1:5" hidden="1">
      <c r="A694">
        <v>4</v>
      </c>
      <c r="B694" t="s">
        <v>444</v>
      </c>
      <c r="D694" t="s">
        <v>54</v>
      </c>
      <c r="E694">
        <v>0</v>
      </c>
    </row>
    <row r="695" spans="1:5" hidden="1">
      <c r="A695">
        <v>5</v>
      </c>
      <c r="B695" t="s">
        <v>169</v>
      </c>
      <c r="D695" t="s">
        <v>54</v>
      </c>
      <c r="E695">
        <v>0</v>
      </c>
    </row>
    <row r="696" spans="1:5" hidden="1">
      <c r="A696">
        <v>6</v>
      </c>
      <c r="B696" t="s">
        <v>170</v>
      </c>
      <c r="D696" t="s">
        <v>54</v>
      </c>
      <c r="E696">
        <v>0</v>
      </c>
    </row>
    <row r="697" spans="1:5" hidden="1">
      <c r="A697">
        <v>7</v>
      </c>
      <c r="B697" t="s">
        <v>171</v>
      </c>
      <c r="D697" t="s">
        <v>54</v>
      </c>
      <c r="E697">
        <v>0</v>
      </c>
    </row>
    <row r="698" spans="1:5" hidden="1">
      <c r="A698">
        <v>8</v>
      </c>
      <c r="B698" t="s">
        <v>172</v>
      </c>
      <c r="D698" t="s">
        <v>54</v>
      </c>
      <c r="E698">
        <v>0</v>
      </c>
    </row>
    <row r="699" spans="1:5" hidden="1">
      <c r="A699">
        <v>9</v>
      </c>
      <c r="B699" t="s">
        <v>173</v>
      </c>
      <c r="D699" t="s">
        <v>54</v>
      </c>
      <c r="E699">
        <v>0</v>
      </c>
    </row>
    <row r="700" spans="1:5" hidden="1">
      <c r="A700">
        <v>10</v>
      </c>
      <c r="B700" t="s">
        <v>174</v>
      </c>
      <c r="D700" t="s">
        <v>54</v>
      </c>
      <c r="E700">
        <v>0</v>
      </c>
    </row>
    <row r="701" spans="1:5" hidden="1">
      <c r="A701">
        <v>11</v>
      </c>
      <c r="B701" t="s">
        <v>175</v>
      </c>
      <c r="D701" t="s">
        <v>54</v>
      </c>
      <c r="E701">
        <v>0</v>
      </c>
    </row>
    <row r="702" spans="1:5" hidden="1">
      <c r="A702">
        <v>12</v>
      </c>
      <c r="B702" t="s">
        <v>176</v>
      </c>
      <c r="D702" t="s">
        <v>54</v>
      </c>
      <c r="E702">
        <v>0</v>
      </c>
    </row>
    <row r="703" spans="1:5" hidden="1">
      <c r="A703">
        <v>13</v>
      </c>
      <c r="B703" t="s">
        <v>177</v>
      </c>
      <c r="D703" t="s">
        <v>54</v>
      </c>
      <c r="E703">
        <v>0</v>
      </c>
    </row>
    <row r="704" spans="1:5" hidden="1">
      <c r="A704">
        <v>14</v>
      </c>
      <c r="B704" t="s">
        <v>178</v>
      </c>
      <c r="D704" t="s">
        <v>54</v>
      </c>
      <c r="E704">
        <v>0</v>
      </c>
    </row>
    <row r="705" spans="1:5" hidden="1">
      <c r="A705">
        <v>15</v>
      </c>
      <c r="B705" t="s">
        <v>179</v>
      </c>
      <c r="D705" t="s">
        <v>54</v>
      </c>
      <c r="E705">
        <v>0</v>
      </c>
    </row>
    <row r="706" spans="1:5" hidden="1">
      <c r="A706">
        <v>16</v>
      </c>
      <c r="B706" t="s">
        <v>180</v>
      </c>
      <c r="D706" t="s">
        <v>54</v>
      </c>
      <c r="E706">
        <v>0</v>
      </c>
    </row>
    <row r="707" spans="1:5" hidden="1">
      <c r="A707">
        <v>1</v>
      </c>
      <c r="B707" t="s">
        <v>166</v>
      </c>
      <c r="D707" t="s">
        <v>55</v>
      </c>
      <c r="E707">
        <v>1</v>
      </c>
    </row>
    <row r="708" spans="1:5" hidden="1">
      <c r="A708">
        <v>2</v>
      </c>
      <c r="B708" t="s">
        <v>167</v>
      </c>
      <c r="D708" t="s">
        <v>55</v>
      </c>
      <c r="E708">
        <v>0</v>
      </c>
    </row>
    <row r="709" spans="1:5" hidden="1">
      <c r="A709">
        <v>4</v>
      </c>
      <c r="B709" t="s">
        <v>444</v>
      </c>
      <c r="D709" t="s">
        <v>55</v>
      </c>
      <c r="E709">
        <v>1</v>
      </c>
    </row>
    <row r="710" spans="1:5" hidden="1">
      <c r="A710">
        <v>5</v>
      </c>
      <c r="B710" t="s">
        <v>169</v>
      </c>
      <c r="D710" t="s">
        <v>55</v>
      </c>
      <c r="E710">
        <v>1</v>
      </c>
    </row>
    <row r="711" spans="1:5" hidden="1">
      <c r="A711">
        <v>6</v>
      </c>
      <c r="B711" t="s">
        <v>170</v>
      </c>
      <c r="D711" t="s">
        <v>55</v>
      </c>
      <c r="E711">
        <v>1</v>
      </c>
    </row>
    <row r="712" spans="1:5" hidden="1">
      <c r="A712">
        <v>7</v>
      </c>
      <c r="B712" t="s">
        <v>171</v>
      </c>
      <c r="D712" t="s">
        <v>55</v>
      </c>
      <c r="E712">
        <v>0</v>
      </c>
    </row>
    <row r="713" spans="1:5" hidden="1">
      <c r="A713">
        <v>8</v>
      </c>
      <c r="B713" t="s">
        <v>172</v>
      </c>
      <c r="D713" t="s">
        <v>55</v>
      </c>
      <c r="E713">
        <v>1</v>
      </c>
    </row>
    <row r="714" spans="1:5" hidden="1">
      <c r="A714">
        <v>9</v>
      </c>
      <c r="B714" t="s">
        <v>173</v>
      </c>
      <c r="D714" t="s">
        <v>55</v>
      </c>
      <c r="E714">
        <v>1</v>
      </c>
    </row>
    <row r="715" spans="1:5" hidden="1">
      <c r="A715">
        <v>10</v>
      </c>
      <c r="B715" t="s">
        <v>174</v>
      </c>
      <c r="D715" t="s">
        <v>55</v>
      </c>
      <c r="E715">
        <v>1</v>
      </c>
    </row>
    <row r="716" spans="1:5" hidden="1">
      <c r="A716">
        <v>11</v>
      </c>
      <c r="B716" t="s">
        <v>175</v>
      </c>
      <c r="D716" t="s">
        <v>55</v>
      </c>
      <c r="E716">
        <v>1</v>
      </c>
    </row>
    <row r="717" spans="1:5" hidden="1">
      <c r="A717">
        <v>12</v>
      </c>
      <c r="B717" t="s">
        <v>176</v>
      </c>
      <c r="D717" t="s">
        <v>55</v>
      </c>
      <c r="E717">
        <v>0</v>
      </c>
    </row>
    <row r="718" spans="1:5" hidden="1">
      <c r="A718">
        <v>13</v>
      </c>
      <c r="B718" t="s">
        <v>177</v>
      </c>
      <c r="D718" t="s">
        <v>55</v>
      </c>
      <c r="E718">
        <v>1</v>
      </c>
    </row>
    <row r="719" spans="1:5" hidden="1">
      <c r="A719">
        <v>14</v>
      </c>
      <c r="B719" t="s">
        <v>178</v>
      </c>
      <c r="D719" t="s">
        <v>55</v>
      </c>
      <c r="E719">
        <v>1</v>
      </c>
    </row>
    <row r="720" spans="1:5" hidden="1">
      <c r="A720">
        <v>15</v>
      </c>
      <c r="B720" t="s">
        <v>179</v>
      </c>
      <c r="D720" t="s">
        <v>55</v>
      </c>
      <c r="E720">
        <v>1</v>
      </c>
    </row>
    <row r="721" spans="1:5" hidden="1">
      <c r="A721">
        <v>16</v>
      </c>
      <c r="B721" t="s">
        <v>180</v>
      </c>
      <c r="D721" t="s">
        <v>55</v>
      </c>
      <c r="E721">
        <v>0</v>
      </c>
    </row>
    <row r="722" spans="1:5" hidden="1">
      <c r="A722">
        <v>1</v>
      </c>
      <c r="B722" t="s">
        <v>166</v>
      </c>
      <c r="C722" t="s">
        <v>39</v>
      </c>
      <c r="D722" t="s">
        <v>57</v>
      </c>
      <c r="E722">
        <v>0</v>
      </c>
    </row>
    <row r="723" spans="1:5" hidden="1">
      <c r="A723">
        <v>2</v>
      </c>
      <c r="B723" t="s">
        <v>167</v>
      </c>
      <c r="C723" t="s">
        <v>39</v>
      </c>
      <c r="D723" t="s">
        <v>57</v>
      </c>
      <c r="E723">
        <v>1</v>
      </c>
    </row>
    <row r="724" spans="1:5" hidden="1">
      <c r="A724">
        <v>4</v>
      </c>
      <c r="B724" t="s">
        <v>444</v>
      </c>
      <c r="C724" t="s">
        <v>39</v>
      </c>
      <c r="D724" t="s">
        <v>57</v>
      </c>
      <c r="E724">
        <v>1</v>
      </c>
    </row>
    <row r="725" spans="1:5" hidden="1">
      <c r="A725">
        <v>5</v>
      </c>
      <c r="B725" t="s">
        <v>169</v>
      </c>
      <c r="C725" t="s">
        <v>39</v>
      </c>
      <c r="D725" t="s">
        <v>57</v>
      </c>
      <c r="E725">
        <v>0</v>
      </c>
    </row>
    <row r="726" spans="1:5" hidden="1">
      <c r="A726">
        <v>6</v>
      </c>
      <c r="B726" t="s">
        <v>170</v>
      </c>
      <c r="C726" t="s">
        <v>39</v>
      </c>
      <c r="D726" t="s">
        <v>57</v>
      </c>
      <c r="E726">
        <v>1</v>
      </c>
    </row>
    <row r="727" spans="1:5" hidden="1">
      <c r="A727">
        <v>7</v>
      </c>
      <c r="B727" t="s">
        <v>171</v>
      </c>
      <c r="C727" t="s">
        <v>39</v>
      </c>
      <c r="D727" t="s">
        <v>57</v>
      </c>
      <c r="E727">
        <v>1</v>
      </c>
    </row>
    <row r="728" spans="1:5" hidden="1">
      <c r="A728">
        <v>8</v>
      </c>
      <c r="B728" t="s">
        <v>172</v>
      </c>
      <c r="C728" t="s">
        <v>39</v>
      </c>
      <c r="D728" t="s">
        <v>57</v>
      </c>
      <c r="E728">
        <v>0</v>
      </c>
    </row>
    <row r="729" spans="1:5" hidden="1">
      <c r="A729">
        <v>9</v>
      </c>
      <c r="B729" t="s">
        <v>173</v>
      </c>
      <c r="C729" t="s">
        <v>39</v>
      </c>
      <c r="D729" t="s">
        <v>57</v>
      </c>
      <c r="E729">
        <v>0</v>
      </c>
    </row>
    <row r="730" spans="1:5" hidden="1">
      <c r="A730">
        <v>10</v>
      </c>
      <c r="B730" t="s">
        <v>174</v>
      </c>
      <c r="C730" t="s">
        <v>39</v>
      </c>
      <c r="D730" t="s">
        <v>57</v>
      </c>
      <c r="E730">
        <v>0</v>
      </c>
    </row>
    <row r="731" spans="1:5" hidden="1">
      <c r="A731">
        <v>11</v>
      </c>
      <c r="B731" t="s">
        <v>175</v>
      </c>
      <c r="C731" t="s">
        <v>39</v>
      </c>
      <c r="D731" t="s">
        <v>57</v>
      </c>
      <c r="E731">
        <v>0</v>
      </c>
    </row>
    <row r="732" spans="1:5" hidden="1">
      <c r="A732">
        <v>12</v>
      </c>
      <c r="B732" t="s">
        <v>176</v>
      </c>
      <c r="C732" t="s">
        <v>39</v>
      </c>
      <c r="D732" t="s">
        <v>57</v>
      </c>
      <c r="E732">
        <v>0</v>
      </c>
    </row>
    <row r="733" spans="1:5" hidden="1">
      <c r="A733">
        <v>13</v>
      </c>
      <c r="B733" t="s">
        <v>177</v>
      </c>
      <c r="C733" t="s">
        <v>39</v>
      </c>
      <c r="D733" t="s">
        <v>57</v>
      </c>
      <c r="E733">
        <v>1</v>
      </c>
    </row>
    <row r="734" spans="1:5" hidden="1">
      <c r="A734">
        <v>14</v>
      </c>
      <c r="B734" t="s">
        <v>178</v>
      </c>
      <c r="C734" t="s">
        <v>39</v>
      </c>
      <c r="D734" t="s">
        <v>57</v>
      </c>
      <c r="E734">
        <v>0</v>
      </c>
    </row>
    <row r="735" spans="1:5" hidden="1">
      <c r="A735">
        <v>15</v>
      </c>
      <c r="B735" t="s">
        <v>179</v>
      </c>
      <c r="C735" t="s">
        <v>39</v>
      </c>
      <c r="D735" t="s">
        <v>57</v>
      </c>
      <c r="E735">
        <v>0</v>
      </c>
    </row>
    <row r="736" spans="1:5" hidden="1">
      <c r="A736">
        <v>16</v>
      </c>
      <c r="B736" t="s">
        <v>180</v>
      </c>
      <c r="C736" t="s">
        <v>39</v>
      </c>
      <c r="D736" t="s">
        <v>57</v>
      </c>
      <c r="E736">
        <v>1</v>
      </c>
    </row>
    <row r="737" spans="1:5" hidden="1">
      <c r="A737">
        <v>1</v>
      </c>
      <c r="B737" t="s">
        <v>166</v>
      </c>
      <c r="C737" t="s">
        <v>449</v>
      </c>
      <c r="D737" t="s">
        <v>58</v>
      </c>
      <c r="E737">
        <v>10.4</v>
      </c>
    </row>
    <row r="738" spans="1:5" hidden="1">
      <c r="A738">
        <v>4</v>
      </c>
      <c r="B738" t="s">
        <v>444</v>
      </c>
      <c r="C738" t="s">
        <v>449</v>
      </c>
      <c r="D738" t="s">
        <v>58</v>
      </c>
      <c r="E738">
        <v>9.1999999999999993</v>
      </c>
    </row>
    <row r="739" spans="1:5" hidden="1">
      <c r="A739">
        <v>5</v>
      </c>
      <c r="B739" t="s">
        <v>169</v>
      </c>
      <c r="C739" t="s">
        <v>449</v>
      </c>
      <c r="D739" t="s">
        <v>58</v>
      </c>
      <c r="E739">
        <v>7.5</v>
      </c>
    </row>
    <row r="740" spans="1:5" hidden="1">
      <c r="A740">
        <v>6</v>
      </c>
      <c r="B740" t="s">
        <v>170</v>
      </c>
      <c r="C740" t="s">
        <v>449</v>
      </c>
      <c r="D740" t="s">
        <v>58</v>
      </c>
      <c r="E740">
        <v>19.899999999999999</v>
      </c>
    </row>
    <row r="741" spans="1:5" hidden="1">
      <c r="A741">
        <v>7</v>
      </c>
      <c r="B741" t="s">
        <v>171</v>
      </c>
      <c r="C741" t="s">
        <v>449</v>
      </c>
      <c r="D741" t="s">
        <v>58</v>
      </c>
      <c r="E741">
        <v>26.2</v>
      </c>
    </row>
    <row r="742" spans="1:5" hidden="1">
      <c r="A742">
        <v>8</v>
      </c>
      <c r="B742" t="s">
        <v>172</v>
      </c>
      <c r="C742" t="s">
        <v>449</v>
      </c>
      <c r="D742" t="s">
        <v>58</v>
      </c>
      <c r="E742">
        <v>25.2</v>
      </c>
    </row>
    <row r="743" spans="1:5" hidden="1">
      <c r="A743">
        <v>10</v>
      </c>
      <c r="B743" t="s">
        <v>174</v>
      </c>
      <c r="C743" t="s">
        <v>449</v>
      </c>
      <c r="D743" t="s">
        <v>58</v>
      </c>
      <c r="E743">
        <v>19.899999999999999</v>
      </c>
    </row>
    <row r="744" spans="1:5" hidden="1">
      <c r="A744">
        <v>13</v>
      </c>
      <c r="B744" t="s">
        <v>177</v>
      </c>
      <c r="C744" t="s">
        <v>449</v>
      </c>
      <c r="D744" t="s">
        <v>58</v>
      </c>
      <c r="E744">
        <v>5.0999999999999996</v>
      </c>
    </row>
    <row r="745" spans="1:5" hidden="1">
      <c r="A745">
        <v>14</v>
      </c>
      <c r="B745" t="s">
        <v>178</v>
      </c>
      <c r="C745" t="s">
        <v>449</v>
      </c>
      <c r="D745" t="s">
        <v>58</v>
      </c>
      <c r="E745">
        <v>21.3</v>
      </c>
    </row>
    <row r="746" spans="1:5" hidden="1">
      <c r="A746">
        <v>15</v>
      </c>
      <c r="B746" t="s">
        <v>179</v>
      </c>
      <c r="C746" t="s">
        <v>449</v>
      </c>
      <c r="D746" t="s">
        <v>58</v>
      </c>
      <c r="E746">
        <v>8.8000000000000007</v>
      </c>
    </row>
    <row r="747" spans="1:5" hidden="1">
      <c r="A747">
        <v>16</v>
      </c>
      <c r="B747" t="s">
        <v>180</v>
      </c>
      <c r="C747" t="s">
        <v>449</v>
      </c>
      <c r="D747" t="s">
        <v>58</v>
      </c>
      <c r="E747">
        <v>19</v>
      </c>
    </row>
    <row r="748" spans="1:5" hidden="1">
      <c r="A748">
        <v>17</v>
      </c>
      <c r="B748" t="s">
        <v>165</v>
      </c>
      <c r="C748" t="s">
        <v>449</v>
      </c>
      <c r="D748" t="s">
        <v>58</v>
      </c>
      <c r="E748">
        <v>19.899999999999999</v>
      </c>
    </row>
    <row r="749" spans="1:5" hidden="1">
      <c r="A749">
        <v>1</v>
      </c>
      <c r="B749" t="s">
        <v>166</v>
      </c>
      <c r="D749" t="s">
        <v>59</v>
      </c>
      <c r="E749">
        <v>0.2</v>
      </c>
    </row>
    <row r="750" spans="1:5" hidden="1">
      <c r="A750">
        <v>2</v>
      </c>
      <c r="B750" t="s">
        <v>167</v>
      </c>
      <c r="D750" t="s">
        <v>59</v>
      </c>
      <c r="E750">
        <v>0.2</v>
      </c>
    </row>
    <row r="751" spans="1:5" hidden="1">
      <c r="A751">
        <v>4</v>
      </c>
      <c r="B751" t="s">
        <v>444</v>
      </c>
      <c r="D751" t="s">
        <v>59</v>
      </c>
      <c r="E751">
        <v>0.2</v>
      </c>
    </row>
    <row r="752" spans="1:5" hidden="1">
      <c r="A752">
        <v>5</v>
      </c>
      <c r="B752" t="s">
        <v>169</v>
      </c>
      <c r="D752" t="s">
        <v>59</v>
      </c>
      <c r="E752">
        <v>0</v>
      </c>
    </row>
    <row r="753" spans="1:5" hidden="1">
      <c r="A753">
        <v>6</v>
      </c>
      <c r="B753" t="s">
        <v>170</v>
      </c>
      <c r="D753" t="s">
        <v>59</v>
      </c>
      <c r="E753">
        <v>0.4</v>
      </c>
    </row>
    <row r="754" spans="1:5" hidden="1">
      <c r="A754">
        <v>7</v>
      </c>
      <c r="B754" t="s">
        <v>171</v>
      </c>
      <c r="D754" t="s">
        <v>59</v>
      </c>
      <c r="E754">
        <v>0.2</v>
      </c>
    </row>
    <row r="755" spans="1:5" hidden="1">
      <c r="A755">
        <v>8</v>
      </c>
      <c r="B755" t="s">
        <v>172</v>
      </c>
      <c r="D755" t="s">
        <v>59</v>
      </c>
      <c r="E755">
        <v>0</v>
      </c>
    </row>
    <row r="756" spans="1:5" hidden="1">
      <c r="A756">
        <v>9</v>
      </c>
      <c r="B756" t="s">
        <v>173</v>
      </c>
      <c r="D756" t="s">
        <v>59</v>
      </c>
      <c r="E756">
        <v>1</v>
      </c>
    </row>
    <row r="757" spans="1:5" hidden="1">
      <c r="A757">
        <v>10</v>
      </c>
      <c r="B757" t="s">
        <v>174</v>
      </c>
      <c r="D757" t="s">
        <v>59</v>
      </c>
      <c r="E757">
        <v>0</v>
      </c>
    </row>
    <row r="758" spans="1:5" hidden="1">
      <c r="A758">
        <v>11</v>
      </c>
      <c r="B758" t="s">
        <v>175</v>
      </c>
      <c r="D758" t="s">
        <v>59</v>
      </c>
      <c r="E758">
        <v>1</v>
      </c>
    </row>
    <row r="759" spans="1:5" hidden="1">
      <c r="A759">
        <v>12</v>
      </c>
      <c r="B759" t="s">
        <v>176</v>
      </c>
      <c r="D759" t="s">
        <v>59</v>
      </c>
      <c r="E759">
        <v>0.2</v>
      </c>
    </row>
    <row r="760" spans="1:5" hidden="1">
      <c r="A760">
        <v>13</v>
      </c>
      <c r="B760" t="s">
        <v>177</v>
      </c>
      <c r="D760" t="s">
        <v>59</v>
      </c>
      <c r="E760">
        <v>1</v>
      </c>
    </row>
    <row r="761" spans="1:5" hidden="1">
      <c r="A761">
        <v>14</v>
      </c>
      <c r="B761" t="s">
        <v>178</v>
      </c>
      <c r="D761" t="s">
        <v>59</v>
      </c>
      <c r="E761">
        <v>1</v>
      </c>
    </row>
    <row r="762" spans="1:5" hidden="1">
      <c r="A762">
        <v>15</v>
      </c>
      <c r="B762" t="s">
        <v>179</v>
      </c>
      <c r="D762" t="s">
        <v>59</v>
      </c>
      <c r="E762">
        <v>0.2</v>
      </c>
    </row>
    <row r="763" spans="1:5" hidden="1">
      <c r="A763">
        <v>16</v>
      </c>
      <c r="B763" t="s">
        <v>180</v>
      </c>
      <c r="D763" t="s">
        <v>59</v>
      </c>
      <c r="E763">
        <v>0.2</v>
      </c>
    </row>
    <row r="764" spans="1:5" hidden="1">
      <c r="A764">
        <v>17</v>
      </c>
      <c r="B764" t="s">
        <v>165</v>
      </c>
      <c r="D764" t="s">
        <v>59</v>
      </c>
      <c r="E764">
        <v>0.37333333333333335</v>
      </c>
    </row>
    <row r="765" spans="1:5" hidden="1">
      <c r="A765">
        <v>1</v>
      </c>
      <c r="B765" t="s">
        <v>166</v>
      </c>
      <c r="C765" t="s">
        <v>450</v>
      </c>
      <c r="D765" t="s">
        <v>61</v>
      </c>
      <c r="E765">
        <v>1</v>
      </c>
    </row>
    <row r="766" spans="1:5" hidden="1">
      <c r="A766">
        <v>2</v>
      </c>
      <c r="B766" t="s">
        <v>167</v>
      </c>
      <c r="C766" t="s">
        <v>450</v>
      </c>
      <c r="D766" t="s">
        <v>61</v>
      </c>
      <c r="E766">
        <v>0</v>
      </c>
    </row>
    <row r="767" spans="1:5" hidden="1">
      <c r="A767">
        <v>4</v>
      </c>
      <c r="B767" t="s">
        <v>444</v>
      </c>
      <c r="C767" t="s">
        <v>450</v>
      </c>
      <c r="D767" t="s">
        <v>61</v>
      </c>
      <c r="E767">
        <v>1</v>
      </c>
    </row>
    <row r="768" spans="1:5" hidden="1">
      <c r="A768">
        <v>5</v>
      </c>
      <c r="B768" t="s">
        <v>169</v>
      </c>
      <c r="C768" t="s">
        <v>450</v>
      </c>
      <c r="D768" t="s">
        <v>61</v>
      </c>
      <c r="E768">
        <v>1</v>
      </c>
    </row>
    <row r="769" spans="1:5" hidden="1">
      <c r="A769">
        <v>6</v>
      </c>
      <c r="B769" t="s">
        <v>170</v>
      </c>
      <c r="C769" t="s">
        <v>450</v>
      </c>
      <c r="D769" t="s">
        <v>61</v>
      </c>
      <c r="E769">
        <v>1</v>
      </c>
    </row>
    <row r="770" spans="1:5" hidden="1">
      <c r="A770">
        <v>7</v>
      </c>
      <c r="B770" t="s">
        <v>171</v>
      </c>
      <c r="C770" t="s">
        <v>450</v>
      </c>
      <c r="D770" t="s">
        <v>61</v>
      </c>
      <c r="E770">
        <v>0</v>
      </c>
    </row>
    <row r="771" spans="1:5" hidden="1">
      <c r="A771">
        <v>8</v>
      </c>
      <c r="B771" t="s">
        <v>172</v>
      </c>
      <c r="C771" t="s">
        <v>450</v>
      </c>
      <c r="D771" t="s">
        <v>61</v>
      </c>
      <c r="E771">
        <v>1</v>
      </c>
    </row>
    <row r="772" spans="1:5" hidden="1">
      <c r="A772">
        <v>9</v>
      </c>
      <c r="B772" t="s">
        <v>173</v>
      </c>
      <c r="C772" t="s">
        <v>450</v>
      </c>
      <c r="D772" t="s">
        <v>61</v>
      </c>
      <c r="E772">
        <v>1</v>
      </c>
    </row>
    <row r="773" spans="1:5" hidden="1">
      <c r="A773">
        <v>10</v>
      </c>
      <c r="B773" t="s">
        <v>174</v>
      </c>
      <c r="C773" t="s">
        <v>450</v>
      </c>
      <c r="D773" t="s">
        <v>61</v>
      </c>
      <c r="E773">
        <v>1</v>
      </c>
    </row>
    <row r="774" spans="1:5" hidden="1">
      <c r="A774">
        <v>11</v>
      </c>
      <c r="B774" t="s">
        <v>175</v>
      </c>
      <c r="C774" t="s">
        <v>450</v>
      </c>
      <c r="D774" t="s">
        <v>61</v>
      </c>
      <c r="E774">
        <v>1</v>
      </c>
    </row>
    <row r="775" spans="1:5" hidden="1">
      <c r="A775">
        <v>12</v>
      </c>
      <c r="B775" t="s">
        <v>176</v>
      </c>
      <c r="C775" t="s">
        <v>450</v>
      </c>
      <c r="D775" t="s">
        <v>61</v>
      </c>
      <c r="E775">
        <v>0</v>
      </c>
    </row>
    <row r="776" spans="1:5" hidden="1">
      <c r="A776">
        <v>13</v>
      </c>
      <c r="B776" t="s">
        <v>177</v>
      </c>
      <c r="C776" t="s">
        <v>450</v>
      </c>
      <c r="D776" t="s">
        <v>61</v>
      </c>
      <c r="E776">
        <v>1</v>
      </c>
    </row>
    <row r="777" spans="1:5" hidden="1">
      <c r="A777">
        <v>14</v>
      </c>
      <c r="B777" t="s">
        <v>178</v>
      </c>
      <c r="C777" t="s">
        <v>450</v>
      </c>
      <c r="D777" t="s">
        <v>61</v>
      </c>
      <c r="E777">
        <v>1</v>
      </c>
    </row>
    <row r="778" spans="1:5" hidden="1">
      <c r="A778">
        <v>15</v>
      </c>
      <c r="B778" t="s">
        <v>179</v>
      </c>
      <c r="C778" t="s">
        <v>450</v>
      </c>
      <c r="D778" t="s">
        <v>61</v>
      </c>
      <c r="E778">
        <v>1</v>
      </c>
    </row>
    <row r="779" spans="1:5" hidden="1">
      <c r="A779">
        <v>16</v>
      </c>
      <c r="B779" t="s">
        <v>180</v>
      </c>
      <c r="C779" t="s">
        <v>450</v>
      </c>
      <c r="D779" t="s">
        <v>61</v>
      </c>
      <c r="E779">
        <v>0</v>
      </c>
    </row>
    <row r="780" spans="1:5" hidden="1">
      <c r="A780">
        <v>1</v>
      </c>
      <c r="B780" t="s">
        <v>166</v>
      </c>
      <c r="D780" t="s">
        <v>63</v>
      </c>
      <c r="E780">
        <v>2</v>
      </c>
    </row>
    <row r="781" spans="1:5" hidden="1">
      <c r="A781">
        <v>2</v>
      </c>
      <c r="B781" t="s">
        <v>167</v>
      </c>
      <c r="D781" t="s">
        <v>63</v>
      </c>
      <c r="E781">
        <v>2</v>
      </c>
    </row>
    <row r="782" spans="1:5" hidden="1">
      <c r="A782">
        <v>4</v>
      </c>
      <c r="B782" t="s">
        <v>444</v>
      </c>
      <c r="D782" t="s">
        <v>63</v>
      </c>
      <c r="E782">
        <v>2</v>
      </c>
    </row>
    <row r="783" spans="1:5" hidden="1">
      <c r="A783">
        <v>5</v>
      </c>
      <c r="B783" t="s">
        <v>169</v>
      </c>
      <c r="D783" t="s">
        <v>63</v>
      </c>
      <c r="E783">
        <v>1</v>
      </c>
    </row>
    <row r="784" spans="1:5" hidden="1">
      <c r="A784">
        <v>6</v>
      </c>
      <c r="B784" t="s">
        <v>170</v>
      </c>
      <c r="D784" t="s">
        <v>63</v>
      </c>
      <c r="E784">
        <v>2</v>
      </c>
    </row>
    <row r="785" spans="1:5" hidden="1">
      <c r="A785">
        <v>7</v>
      </c>
      <c r="B785" t="s">
        <v>171</v>
      </c>
      <c r="D785" t="s">
        <v>63</v>
      </c>
      <c r="E785">
        <v>2</v>
      </c>
    </row>
    <row r="786" spans="1:5" hidden="1">
      <c r="A786">
        <v>8</v>
      </c>
      <c r="B786" t="s">
        <v>172</v>
      </c>
      <c r="D786" t="s">
        <v>63</v>
      </c>
      <c r="E786">
        <v>2</v>
      </c>
    </row>
    <row r="787" spans="1:5" hidden="1">
      <c r="A787">
        <v>9</v>
      </c>
      <c r="B787" t="s">
        <v>173</v>
      </c>
      <c r="D787" t="s">
        <v>63</v>
      </c>
      <c r="E787">
        <v>1</v>
      </c>
    </row>
    <row r="788" spans="1:5" hidden="1">
      <c r="A788">
        <v>10</v>
      </c>
      <c r="B788" t="s">
        <v>174</v>
      </c>
      <c r="D788" t="s">
        <v>63</v>
      </c>
      <c r="E788">
        <v>2</v>
      </c>
    </row>
    <row r="789" spans="1:5" hidden="1">
      <c r="A789">
        <v>11</v>
      </c>
      <c r="B789" t="s">
        <v>175</v>
      </c>
      <c r="D789" t="s">
        <v>63</v>
      </c>
      <c r="E789">
        <v>1</v>
      </c>
    </row>
    <row r="790" spans="1:5" hidden="1">
      <c r="A790">
        <v>12</v>
      </c>
      <c r="B790" t="s">
        <v>176</v>
      </c>
      <c r="D790" t="s">
        <v>63</v>
      </c>
      <c r="E790">
        <v>1</v>
      </c>
    </row>
    <row r="791" spans="1:5" hidden="1">
      <c r="A791">
        <v>13</v>
      </c>
      <c r="B791" t="s">
        <v>177</v>
      </c>
      <c r="D791" t="s">
        <v>63</v>
      </c>
      <c r="E791">
        <v>2</v>
      </c>
    </row>
    <row r="792" spans="1:5" hidden="1">
      <c r="A792">
        <v>14</v>
      </c>
      <c r="B792" t="s">
        <v>178</v>
      </c>
      <c r="D792" t="s">
        <v>63</v>
      </c>
      <c r="E792">
        <v>1</v>
      </c>
    </row>
    <row r="793" spans="1:5" hidden="1">
      <c r="A793">
        <v>15</v>
      </c>
      <c r="B793" t="s">
        <v>179</v>
      </c>
      <c r="D793" t="s">
        <v>63</v>
      </c>
      <c r="E793">
        <v>2</v>
      </c>
    </row>
    <row r="794" spans="1:5" hidden="1">
      <c r="A794">
        <v>16</v>
      </c>
      <c r="B794" t="s">
        <v>180</v>
      </c>
      <c r="D794" t="s">
        <v>63</v>
      </c>
      <c r="E794">
        <v>1</v>
      </c>
    </row>
    <row r="795" spans="1:5" hidden="1">
      <c r="A795">
        <v>17</v>
      </c>
      <c r="B795" t="s">
        <v>165</v>
      </c>
      <c r="D795" t="s">
        <v>63</v>
      </c>
      <c r="E795">
        <v>2</v>
      </c>
    </row>
    <row r="796" spans="1:5" hidden="1">
      <c r="A796">
        <v>1</v>
      </c>
      <c r="B796" t="s">
        <v>166</v>
      </c>
      <c r="D796" t="s">
        <v>64</v>
      </c>
      <c r="E796">
        <v>1</v>
      </c>
    </row>
    <row r="797" spans="1:5" hidden="1">
      <c r="A797">
        <v>2</v>
      </c>
      <c r="B797" t="s">
        <v>167</v>
      </c>
      <c r="D797" t="s">
        <v>64</v>
      </c>
      <c r="E797">
        <v>1</v>
      </c>
    </row>
    <row r="798" spans="1:5" hidden="1">
      <c r="A798">
        <v>4</v>
      </c>
      <c r="B798" t="s">
        <v>444</v>
      </c>
      <c r="D798" t="s">
        <v>64</v>
      </c>
      <c r="E798">
        <v>1</v>
      </c>
    </row>
    <row r="799" spans="1:5" hidden="1">
      <c r="A799">
        <v>5</v>
      </c>
      <c r="B799" t="s">
        <v>169</v>
      </c>
      <c r="D799" t="s">
        <v>64</v>
      </c>
      <c r="E799">
        <v>0.5</v>
      </c>
    </row>
    <row r="800" spans="1:5" hidden="1">
      <c r="A800">
        <v>6</v>
      </c>
      <c r="B800" t="s">
        <v>170</v>
      </c>
      <c r="D800" t="s">
        <v>64</v>
      </c>
      <c r="E800">
        <v>1</v>
      </c>
    </row>
    <row r="801" spans="1:5" hidden="1">
      <c r="A801">
        <v>7</v>
      </c>
      <c r="B801" t="s">
        <v>171</v>
      </c>
      <c r="D801" t="s">
        <v>64</v>
      </c>
      <c r="E801">
        <v>1</v>
      </c>
    </row>
    <row r="802" spans="1:5" hidden="1">
      <c r="A802">
        <v>8</v>
      </c>
      <c r="B802" t="s">
        <v>172</v>
      </c>
      <c r="D802" t="s">
        <v>64</v>
      </c>
      <c r="E802">
        <v>1</v>
      </c>
    </row>
    <row r="803" spans="1:5" hidden="1">
      <c r="A803">
        <v>9</v>
      </c>
      <c r="B803" t="s">
        <v>173</v>
      </c>
      <c r="D803" t="s">
        <v>64</v>
      </c>
      <c r="E803">
        <v>0.5</v>
      </c>
    </row>
    <row r="804" spans="1:5" hidden="1">
      <c r="A804">
        <v>10</v>
      </c>
      <c r="B804" t="s">
        <v>174</v>
      </c>
      <c r="D804" t="s">
        <v>64</v>
      </c>
      <c r="E804">
        <v>1</v>
      </c>
    </row>
    <row r="805" spans="1:5" hidden="1">
      <c r="A805">
        <v>11</v>
      </c>
      <c r="B805" t="s">
        <v>175</v>
      </c>
      <c r="D805" t="s">
        <v>64</v>
      </c>
      <c r="E805">
        <v>0.5</v>
      </c>
    </row>
    <row r="806" spans="1:5" hidden="1">
      <c r="A806">
        <v>12</v>
      </c>
      <c r="B806" t="s">
        <v>176</v>
      </c>
      <c r="D806" t="s">
        <v>64</v>
      </c>
      <c r="E806">
        <v>0.5</v>
      </c>
    </row>
    <row r="807" spans="1:5" hidden="1">
      <c r="A807">
        <v>13</v>
      </c>
      <c r="B807" t="s">
        <v>177</v>
      </c>
      <c r="D807" t="s">
        <v>64</v>
      </c>
      <c r="E807">
        <v>1</v>
      </c>
    </row>
    <row r="808" spans="1:5" hidden="1">
      <c r="A808">
        <v>14</v>
      </c>
      <c r="B808" t="s">
        <v>178</v>
      </c>
      <c r="D808" t="s">
        <v>64</v>
      </c>
      <c r="E808">
        <v>0.5</v>
      </c>
    </row>
    <row r="809" spans="1:5" hidden="1">
      <c r="A809">
        <v>15</v>
      </c>
      <c r="B809" t="s">
        <v>179</v>
      </c>
      <c r="D809" t="s">
        <v>64</v>
      </c>
      <c r="E809">
        <v>1</v>
      </c>
    </row>
    <row r="810" spans="1:5" hidden="1">
      <c r="A810">
        <v>16</v>
      </c>
      <c r="B810" t="s">
        <v>180</v>
      </c>
      <c r="D810" t="s">
        <v>64</v>
      </c>
      <c r="E810">
        <v>0.5</v>
      </c>
    </row>
    <row r="811" spans="1:5" hidden="1">
      <c r="A811">
        <v>17</v>
      </c>
      <c r="B811" t="s">
        <v>165</v>
      </c>
      <c r="D811" t="s">
        <v>64</v>
      </c>
      <c r="E811">
        <v>0.8</v>
      </c>
    </row>
    <row r="812" spans="1:5" hidden="1">
      <c r="A812">
        <v>1</v>
      </c>
      <c r="B812" t="s">
        <v>166</v>
      </c>
      <c r="D812" t="s">
        <v>65</v>
      </c>
    </row>
    <row r="813" spans="1:5" hidden="1">
      <c r="A813">
        <v>2</v>
      </c>
      <c r="B813" t="s">
        <v>167</v>
      </c>
      <c r="D813" t="s">
        <v>65</v>
      </c>
    </row>
    <row r="814" spans="1:5" hidden="1">
      <c r="A814">
        <v>4</v>
      </c>
      <c r="B814" t="s">
        <v>444</v>
      </c>
      <c r="D814" t="s">
        <v>65</v>
      </c>
    </row>
    <row r="815" spans="1:5" hidden="1">
      <c r="A815">
        <v>5</v>
      </c>
      <c r="B815" t="s">
        <v>169</v>
      </c>
      <c r="D815" t="s">
        <v>65</v>
      </c>
    </row>
    <row r="816" spans="1:5" hidden="1">
      <c r="A816">
        <v>6</v>
      </c>
      <c r="B816" t="s">
        <v>170</v>
      </c>
      <c r="D816" t="s">
        <v>65</v>
      </c>
    </row>
    <row r="817" spans="1:5" hidden="1">
      <c r="A817">
        <v>7</v>
      </c>
      <c r="B817" t="s">
        <v>171</v>
      </c>
      <c r="D817" t="s">
        <v>65</v>
      </c>
    </row>
    <row r="818" spans="1:5" hidden="1">
      <c r="A818">
        <v>8</v>
      </c>
      <c r="B818" t="s">
        <v>172</v>
      </c>
      <c r="D818" t="s">
        <v>65</v>
      </c>
    </row>
    <row r="819" spans="1:5" hidden="1">
      <c r="A819">
        <v>9</v>
      </c>
      <c r="B819" t="s">
        <v>173</v>
      </c>
      <c r="D819" t="s">
        <v>65</v>
      </c>
    </row>
    <row r="820" spans="1:5" hidden="1">
      <c r="A820">
        <v>10</v>
      </c>
      <c r="B820" t="s">
        <v>174</v>
      </c>
      <c r="D820" t="s">
        <v>65</v>
      </c>
    </row>
    <row r="821" spans="1:5" hidden="1">
      <c r="A821">
        <v>11</v>
      </c>
      <c r="B821" t="s">
        <v>175</v>
      </c>
      <c r="D821" t="s">
        <v>65</v>
      </c>
    </row>
    <row r="822" spans="1:5" hidden="1">
      <c r="A822">
        <v>12</v>
      </c>
      <c r="B822" t="s">
        <v>176</v>
      </c>
      <c r="D822" t="s">
        <v>65</v>
      </c>
    </row>
    <row r="823" spans="1:5" hidden="1">
      <c r="A823">
        <v>13</v>
      </c>
      <c r="B823" t="s">
        <v>177</v>
      </c>
      <c r="D823" t="s">
        <v>65</v>
      </c>
    </row>
    <row r="824" spans="1:5" hidden="1">
      <c r="A824">
        <v>14</v>
      </c>
      <c r="B824" t="s">
        <v>178</v>
      </c>
      <c r="D824" t="s">
        <v>65</v>
      </c>
    </row>
    <row r="825" spans="1:5" hidden="1">
      <c r="A825">
        <v>15</v>
      </c>
      <c r="B825" t="s">
        <v>179</v>
      </c>
      <c r="D825" t="s">
        <v>65</v>
      </c>
    </row>
    <row r="826" spans="1:5" hidden="1">
      <c r="A826">
        <v>16</v>
      </c>
      <c r="B826" t="s">
        <v>180</v>
      </c>
      <c r="D826" t="s">
        <v>65</v>
      </c>
    </row>
    <row r="827" spans="1:5" hidden="1">
      <c r="A827">
        <v>1</v>
      </c>
      <c r="B827" t="s">
        <v>166</v>
      </c>
      <c r="C827" t="s">
        <v>83</v>
      </c>
      <c r="D827" t="s">
        <v>451</v>
      </c>
      <c r="E827">
        <v>0</v>
      </c>
    </row>
    <row r="828" spans="1:5" hidden="1">
      <c r="A828">
        <v>2</v>
      </c>
      <c r="B828" t="s">
        <v>167</v>
      </c>
      <c r="C828" t="s">
        <v>83</v>
      </c>
      <c r="D828" t="s">
        <v>451</v>
      </c>
      <c r="E828">
        <v>0</v>
      </c>
    </row>
    <row r="829" spans="1:5" hidden="1">
      <c r="A829">
        <v>4</v>
      </c>
      <c r="B829" t="s">
        <v>444</v>
      </c>
      <c r="C829" t="s">
        <v>83</v>
      </c>
      <c r="D829" t="s">
        <v>451</v>
      </c>
      <c r="E829">
        <v>1</v>
      </c>
    </row>
    <row r="830" spans="1:5" hidden="1">
      <c r="A830">
        <v>5</v>
      </c>
      <c r="B830" t="s">
        <v>169</v>
      </c>
      <c r="C830" t="s">
        <v>83</v>
      </c>
      <c r="D830" t="s">
        <v>451</v>
      </c>
      <c r="E830">
        <v>0</v>
      </c>
    </row>
    <row r="831" spans="1:5" hidden="1">
      <c r="A831">
        <v>6</v>
      </c>
      <c r="B831" t="s">
        <v>170</v>
      </c>
      <c r="C831" t="s">
        <v>83</v>
      </c>
      <c r="D831" t="s">
        <v>451</v>
      </c>
      <c r="E831">
        <v>1</v>
      </c>
    </row>
    <row r="832" spans="1:5" hidden="1">
      <c r="A832">
        <v>7</v>
      </c>
      <c r="B832" t="s">
        <v>171</v>
      </c>
      <c r="C832" t="s">
        <v>83</v>
      </c>
      <c r="D832" t="s">
        <v>451</v>
      </c>
      <c r="E832">
        <v>0</v>
      </c>
    </row>
    <row r="833" spans="1:5" hidden="1">
      <c r="A833">
        <v>8</v>
      </c>
      <c r="B833" t="s">
        <v>172</v>
      </c>
      <c r="C833" t="s">
        <v>83</v>
      </c>
      <c r="D833" t="s">
        <v>451</v>
      </c>
      <c r="E833">
        <v>0</v>
      </c>
    </row>
    <row r="834" spans="1:5" hidden="1">
      <c r="A834">
        <v>9</v>
      </c>
      <c r="B834" t="s">
        <v>173</v>
      </c>
      <c r="C834" t="s">
        <v>83</v>
      </c>
      <c r="D834" t="s">
        <v>451</v>
      </c>
      <c r="E834">
        <v>1</v>
      </c>
    </row>
    <row r="835" spans="1:5" hidden="1">
      <c r="A835">
        <v>10</v>
      </c>
      <c r="B835" t="s">
        <v>174</v>
      </c>
      <c r="C835" t="s">
        <v>83</v>
      </c>
      <c r="D835" t="s">
        <v>451</v>
      </c>
      <c r="E835">
        <v>0</v>
      </c>
    </row>
    <row r="836" spans="1:5" hidden="1">
      <c r="A836">
        <v>11</v>
      </c>
      <c r="B836" t="s">
        <v>175</v>
      </c>
      <c r="C836" t="s">
        <v>83</v>
      </c>
      <c r="D836" t="s">
        <v>451</v>
      </c>
      <c r="E836">
        <v>1</v>
      </c>
    </row>
    <row r="837" spans="1:5" hidden="1">
      <c r="A837">
        <v>12</v>
      </c>
      <c r="B837" t="s">
        <v>176</v>
      </c>
      <c r="C837" t="s">
        <v>83</v>
      </c>
      <c r="D837" t="s">
        <v>451</v>
      </c>
      <c r="E837">
        <v>0</v>
      </c>
    </row>
    <row r="838" spans="1:5" hidden="1">
      <c r="A838">
        <v>13</v>
      </c>
      <c r="B838" t="s">
        <v>177</v>
      </c>
      <c r="C838" t="s">
        <v>83</v>
      </c>
      <c r="D838" t="s">
        <v>451</v>
      </c>
      <c r="E838">
        <v>0</v>
      </c>
    </row>
    <row r="839" spans="1:5" hidden="1">
      <c r="A839">
        <v>14</v>
      </c>
      <c r="B839" t="s">
        <v>178</v>
      </c>
      <c r="C839" t="s">
        <v>83</v>
      </c>
      <c r="D839" t="s">
        <v>451</v>
      </c>
      <c r="E839">
        <v>0</v>
      </c>
    </row>
    <row r="840" spans="1:5" hidden="1">
      <c r="A840">
        <v>15</v>
      </c>
      <c r="B840" t="s">
        <v>179</v>
      </c>
      <c r="C840" t="s">
        <v>83</v>
      </c>
      <c r="D840" t="s">
        <v>451</v>
      </c>
      <c r="E840">
        <v>1</v>
      </c>
    </row>
    <row r="841" spans="1:5" hidden="1">
      <c r="A841">
        <v>16</v>
      </c>
      <c r="B841" t="s">
        <v>180</v>
      </c>
      <c r="C841" t="s">
        <v>83</v>
      </c>
      <c r="D841" t="s">
        <v>451</v>
      </c>
      <c r="E841">
        <v>0</v>
      </c>
    </row>
    <row r="842" spans="1:5" hidden="1">
      <c r="A842">
        <v>1</v>
      </c>
      <c r="B842" t="s">
        <v>166</v>
      </c>
      <c r="D842" t="s">
        <v>69</v>
      </c>
      <c r="E842">
        <v>0</v>
      </c>
    </row>
    <row r="843" spans="1:5" hidden="1">
      <c r="A843">
        <v>2</v>
      </c>
      <c r="B843" t="s">
        <v>167</v>
      </c>
      <c r="D843" t="s">
        <v>69</v>
      </c>
      <c r="E843">
        <v>0</v>
      </c>
    </row>
    <row r="844" spans="1:5" hidden="1">
      <c r="A844">
        <v>4</v>
      </c>
      <c r="B844" t="s">
        <v>444</v>
      </c>
      <c r="D844" t="s">
        <v>69</v>
      </c>
      <c r="E844">
        <v>1</v>
      </c>
    </row>
    <row r="845" spans="1:5" hidden="1">
      <c r="A845">
        <v>5</v>
      </c>
      <c r="B845" t="s">
        <v>169</v>
      </c>
      <c r="D845" t="s">
        <v>69</v>
      </c>
      <c r="E845">
        <v>1</v>
      </c>
    </row>
    <row r="846" spans="1:5" hidden="1">
      <c r="A846">
        <v>6</v>
      </c>
      <c r="B846" t="s">
        <v>170</v>
      </c>
      <c r="D846" t="s">
        <v>69</v>
      </c>
      <c r="E846">
        <v>1</v>
      </c>
    </row>
    <row r="847" spans="1:5" hidden="1">
      <c r="A847">
        <v>7</v>
      </c>
      <c r="B847" t="s">
        <v>171</v>
      </c>
      <c r="D847" t="s">
        <v>69</v>
      </c>
      <c r="E847">
        <v>0</v>
      </c>
    </row>
    <row r="848" spans="1:5" hidden="1">
      <c r="A848">
        <v>8</v>
      </c>
      <c r="B848" t="s">
        <v>172</v>
      </c>
      <c r="D848" t="s">
        <v>69</v>
      </c>
      <c r="E848">
        <v>1</v>
      </c>
    </row>
    <row r="849" spans="1:5" hidden="1">
      <c r="A849">
        <v>9</v>
      </c>
      <c r="B849" t="s">
        <v>173</v>
      </c>
      <c r="D849" t="s">
        <v>69</v>
      </c>
      <c r="E849">
        <v>1</v>
      </c>
    </row>
    <row r="850" spans="1:5" hidden="1">
      <c r="A850">
        <v>10</v>
      </c>
      <c r="B850" t="s">
        <v>174</v>
      </c>
      <c r="D850" t="s">
        <v>69</v>
      </c>
      <c r="E850">
        <v>1</v>
      </c>
    </row>
    <row r="851" spans="1:5" hidden="1">
      <c r="A851">
        <v>11</v>
      </c>
      <c r="B851" t="s">
        <v>175</v>
      </c>
      <c r="D851" t="s">
        <v>69</v>
      </c>
      <c r="E851">
        <v>1</v>
      </c>
    </row>
    <row r="852" spans="1:5" hidden="1">
      <c r="A852">
        <v>12</v>
      </c>
      <c r="B852" t="s">
        <v>176</v>
      </c>
      <c r="D852" t="s">
        <v>69</v>
      </c>
      <c r="E852">
        <v>0</v>
      </c>
    </row>
    <row r="853" spans="1:5" hidden="1">
      <c r="A853">
        <v>13</v>
      </c>
      <c r="B853" t="s">
        <v>177</v>
      </c>
      <c r="D853" t="s">
        <v>69</v>
      </c>
      <c r="E853">
        <v>1</v>
      </c>
    </row>
    <row r="854" spans="1:5" hidden="1">
      <c r="A854">
        <v>14</v>
      </c>
      <c r="B854" t="s">
        <v>178</v>
      </c>
      <c r="D854" t="s">
        <v>69</v>
      </c>
      <c r="E854">
        <v>1</v>
      </c>
    </row>
    <row r="855" spans="1:5" hidden="1">
      <c r="A855">
        <v>15</v>
      </c>
      <c r="B855" t="s">
        <v>179</v>
      </c>
      <c r="D855" t="s">
        <v>69</v>
      </c>
      <c r="E855">
        <v>1</v>
      </c>
    </row>
    <row r="856" spans="1:5" hidden="1">
      <c r="A856">
        <v>16</v>
      </c>
      <c r="B856" t="s">
        <v>180</v>
      </c>
      <c r="D856" t="s">
        <v>69</v>
      </c>
      <c r="E856">
        <v>0</v>
      </c>
    </row>
    <row r="857" spans="1:5" hidden="1">
      <c r="A857">
        <v>1</v>
      </c>
      <c r="B857" t="s">
        <v>166</v>
      </c>
      <c r="C857" t="s">
        <v>56</v>
      </c>
      <c r="D857" t="s">
        <v>70</v>
      </c>
      <c r="E857">
        <v>1</v>
      </c>
    </row>
    <row r="858" spans="1:5" hidden="1">
      <c r="A858">
        <v>2</v>
      </c>
      <c r="B858" t="s">
        <v>167</v>
      </c>
      <c r="C858" t="s">
        <v>56</v>
      </c>
      <c r="D858" t="s">
        <v>70</v>
      </c>
      <c r="E858">
        <v>0</v>
      </c>
    </row>
    <row r="859" spans="1:5" hidden="1">
      <c r="A859">
        <v>4</v>
      </c>
      <c r="B859" t="s">
        <v>444</v>
      </c>
      <c r="C859" t="s">
        <v>56</v>
      </c>
      <c r="D859" t="s">
        <v>70</v>
      </c>
      <c r="E859">
        <v>1</v>
      </c>
    </row>
    <row r="860" spans="1:5" hidden="1">
      <c r="A860">
        <v>5</v>
      </c>
      <c r="B860" t="s">
        <v>169</v>
      </c>
      <c r="C860" t="s">
        <v>56</v>
      </c>
      <c r="D860" t="s">
        <v>70</v>
      </c>
      <c r="E860">
        <v>1</v>
      </c>
    </row>
    <row r="861" spans="1:5" hidden="1">
      <c r="A861">
        <v>6</v>
      </c>
      <c r="B861" t="s">
        <v>170</v>
      </c>
      <c r="C861" t="s">
        <v>56</v>
      </c>
      <c r="D861" t="s">
        <v>70</v>
      </c>
      <c r="E861">
        <v>1</v>
      </c>
    </row>
    <row r="862" spans="1:5" hidden="1">
      <c r="A862">
        <v>7</v>
      </c>
      <c r="B862" t="s">
        <v>171</v>
      </c>
      <c r="C862" t="s">
        <v>56</v>
      </c>
      <c r="D862" t="s">
        <v>70</v>
      </c>
      <c r="E862">
        <v>1</v>
      </c>
    </row>
    <row r="863" spans="1:5" hidden="1">
      <c r="A863">
        <v>8</v>
      </c>
      <c r="B863" t="s">
        <v>172</v>
      </c>
      <c r="C863" t="s">
        <v>56</v>
      </c>
      <c r="D863" t="s">
        <v>70</v>
      </c>
      <c r="E863">
        <v>1</v>
      </c>
    </row>
    <row r="864" spans="1:5" hidden="1">
      <c r="A864">
        <v>9</v>
      </c>
      <c r="B864" t="s">
        <v>173</v>
      </c>
      <c r="C864" t="s">
        <v>56</v>
      </c>
      <c r="D864" t="s">
        <v>70</v>
      </c>
      <c r="E864">
        <v>1</v>
      </c>
    </row>
    <row r="865" spans="1:5" hidden="1">
      <c r="A865">
        <v>10</v>
      </c>
      <c r="B865" t="s">
        <v>174</v>
      </c>
      <c r="C865" t="s">
        <v>56</v>
      </c>
      <c r="D865" t="s">
        <v>70</v>
      </c>
      <c r="E865">
        <v>1</v>
      </c>
    </row>
    <row r="866" spans="1:5" hidden="1">
      <c r="A866">
        <v>11</v>
      </c>
      <c r="B866" t="s">
        <v>175</v>
      </c>
      <c r="C866" t="s">
        <v>56</v>
      </c>
      <c r="D866" t="s">
        <v>70</v>
      </c>
      <c r="E866">
        <v>1</v>
      </c>
    </row>
    <row r="867" spans="1:5" hidden="1">
      <c r="A867">
        <v>12</v>
      </c>
      <c r="B867" t="s">
        <v>176</v>
      </c>
      <c r="C867" t="s">
        <v>56</v>
      </c>
      <c r="D867" t="s">
        <v>70</v>
      </c>
      <c r="E867">
        <v>0</v>
      </c>
    </row>
    <row r="868" spans="1:5" hidden="1">
      <c r="A868">
        <v>13</v>
      </c>
      <c r="B868" t="s">
        <v>177</v>
      </c>
      <c r="C868" t="s">
        <v>56</v>
      </c>
      <c r="D868" t="s">
        <v>70</v>
      </c>
      <c r="E868">
        <v>1</v>
      </c>
    </row>
    <row r="869" spans="1:5" hidden="1">
      <c r="A869">
        <v>14</v>
      </c>
      <c r="B869" t="s">
        <v>178</v>
      </c>
      <c r="C869" t="s">
        <v>56</v>
      </c>
      <c r="D869" t="s">
        <v>70</v>
      </c>
      <c r="E869">
        <v>1</v>
      </c>
    </row>
    <row r="870" spans="1:5" hidden="1">
      <c r="A870">
        <v>15</v>
      </c>
      <c r="B870" t="s">
        <v>179</v>
      </c>
      <c r="C870" t="s">
        <v>56</v>
      </c>
      <c r="D870" t="s">
        <v>70</v>
      </c>
      <c r="E870">
        <v>1</v>
      </c>
    </row>
    <row r="871" spans="1:5" hidden="1">
      <c r="A871">
        <v>16</v>
      </c>
      <c r="B871" t="s">
        <v>180</v>
      </c>
      <c r="C871" t="s">
        <v>56</v>
      </c>
      <c r="D871" t="s">
        <v>70</v>
      </c>
      <c r="E871">
        <v>0</v>
      </c>
    </row>
    <row r="872" spans="1:5" hidden="1">
      <c r="A872">
        <v>1</v>
      </c>
      <c r="B872" t="s">
        <v>166</v>
      </c>
      <c r="C872" t="s">
        <v>154</v>
      </c>
      <c r="D872" t="s">
        <v>71</v>
      </c>
      <c r="E872">
        <v>1</v>
      </c>
    </row>
    <row r="873" spans="1:5" hidden="1">
      <c r="A873">
        <v>2</v>
      </c>
      <c r="B873" t="s">
        <v>167</v>
      </c>
      <c r="C873" t="s">
        <v>154</v>
      </c>
      <c r="D873" t="s">
        <v>71</v>
      </c>
      <c r="E873">
        <v>1</v>
      </c>
    </row>
    <row r="874" spans="1:5" hidden="1">
      <c r="A874">
        <v>4</v>
      </c>
      <c r="B874" t="s">
        <v>444</v>
      </c>
      <c r="C874" t="s">
        <v>154</v>
      </c>
      <c r="D874" t="s">
        <v>71</v>
      </c>
      <c r="E874">
        <v>1</v>
      </c>
    </row>
    <row r="875" spans="1:5" hidden="1">
      <c r="A875">
        <v>5</v>
      </c>
      <c r="B875" t="s">
        <v>169</v>
      </c>
      <c r="C875" t="s">
        <v>154</v>
      </c>
      <c r="D875" t="s">
        <v>71</v>
      </c>
      <c r="E875">
        <v>1</v>
      </c>
    </row>
    <row r="876" spans="1:5" hidden="1">
      <c r="A876">
        <v>6</v>
      </c>
      <c r="B876" t="s">
        <v>170</v>
      </c>
      <c r="C876" t="s">
        <v>154</v>
      </c>
      <c r="D876" t="s">
        <v>71</v>
      </c>
      <c r="E876">
        <v>1</v>
      </c>
    </row>
    <row r="877" spans="1:5" hidden="1">
      <c r="A877">
        <v>7</v>
      </c>
      <c r="B877" t="s">
        <v>171</v>
      </c>
      <c r="C877" t="s">
        <v>154</v>
      </c>
      <c r="D877" t="s">
        <v>71</v>
      </c>
      <c r="E877">
        <v>1</v>
      </c>
    </row>
    <row r="878" spans="1:5" hidden="1">
      <c r="A878">
        <v>8</v>
      </c>
      <c r="B878" t="s">
        <v>172</v>
      </c>
      <c r="C878" t="s">
        <v>154</v>
      </c>
      <c r="D878" t="s">
        <v>71</v>
      </c>
      <c r="E878">
        <v>1</v>
      </c>
    </row>
    <row r="879" spans="1:5" hidden="1">
      <c r="A879">
        <v>9</v>
      </c>
      <c r="B879" t="s">
        <v>173</v>
      </c>
      <c r="C879" t="s">
        <v>154</v>
      </c>
      <c r="D879" t="s">
        <v>71</v>
      </c>
      <c r="E879">
        <v>1</v>
      </c>
    </row>
    <row r="880" spans="1:5" hidden="1">
      <c r="A880">
        <v>10</v>
      </c>
      <c r="B880" t="s">
        <v>174</v>
      </c>
      <c r="C880" t="s">
        <v>154</v>
      </c>
      <c r="D880" t="s">
        <v>71</v>
      </c>
      <c r="E880">
        <v>1</v>
      </c>
    </row>
    <row r="881" spans="1:5" hidden="1">
      <c r="A881">
        <v>11</v>
      </c>
      <c r="B881" t="s">
        <v>175</v>
      </c>
      <c r="C881" t="s">
        <v>154</v>
      </c>
      <c r="D881" t="s">
        <v>71</v>
      </c>
      <c r="E881">
        <v>1</v>
      </c>
    </row>
    <row r="882" spans="1:5" hidden="1">
      <c r="A882">
        <v>12</v>
      </c>
      <c r="B882" t="s">
        <v>176</v>
      </c>
      <c r="C882" t="s">
        <v>154</v>
      </c>
      <c r="D882" t="s">
        <v>71</v>
      </c>
      <c r="E882">
        <v>0</v>
      </c>
    </row>
    <row r="883" spans="1:5" hidden="1">
      <c r="A883">
        <v>13</v>
      </c>
      <c r="B883" t="s">
        <v>177</v>
      </c>
      <c r="C883" t="s">
        <v>154</v>
      </c>
      <c r="D883" t="s">
        <v>71</v>
      </c>
      <c r="E883">
        <v>0</v>
      </c>
    </row>
    <row r="884" spans="1:5" hidden="1">
      <c r="A884">
        <v>14</v>
      </c>
      <c r="B884" t="s">
        <v>178</v>
      </c>
      <c r="C884" t="s">
        <v>154</v>
      </c>
      <c r="D884" t="s">
        <v>71</v>
      </c>
      <c r="E884">
        <v>1</v>
      </c>
    </row>
    <row r="885" spans="1:5" hidden="1">
      <c r="A885">
        <v>15</v>
      </c>
      <c r="B885" t="s">
        <v>179</v>
      </c>
      <c r="C885" t="s">
        <v>154</v>
      </c>
      <c r="D885" t="s">
        <v>71</v>
      </c>
      <c r="E885">
        <v>1</v>
      </c>
    </row>
    <row r="886" spans="1:5" hidden="1">
      <c r="A886">
        <v>16</v>
      </c>
      <c r="B886" t="s">
        <v>180</v>
      </c>
      <c r="C886" t="s">
        <v>154</v>
      </c>
      <c r="D886" t="s">
        <v>71</v>
      </c>
      <c r="E886">
        <v>1</v>
      </c>
    </row>
    <row r="887" spans="1:5" hidden="1">
      <c r="A887">
        <v>1</v>
      </c>
      <c r="B887" t="s">
        <v>166</v>
      </c>
      <c r="C887" t="s">
        <v>72</v>
      </c>
      <c r="D887" t="s">
        <v>73</v>
      </c>
      <c r="E887">
        <v>1</v>
      </c>
    </row>
    <row r="888" spans="1:5" hidden="1">
      <c r="A888">
        <v>2</v>
      </c>
      <c r="B888" t="s">
        <v>167</v>
      </c>
      <c r="C888" t="s">
        <v>72</v>
      </c>
      <c r="D888" t="s">
        <v>73</v>
      </c>
      <c r="E888">
        <v>1</v>
      </c>
    </row>
    <row r="889" spans="1:5" hidden="1">
      <c r="A889">
        <v>4</v>
      </c>
      <c r="B889" t="s">
        <v>444</v>
      </c>
      <c r="C889" t="s">
        <v>72</v>
      </c>
      <c r="D889" t="s">
        <v>73</v>
      </c>
      <c r="E889">
        <v>1</v>
      </c>
    </row>
    <row r="890" spans="1:5" hidden="1">
      <c r="A890">
        <v>5</v>
      </c>
      <c r="B890" t="s">
        <v>169</v>
      </c>
      <c r="C890" t="s">
        <v>72</v>
      </c>
      <c r="D890" t="s">
        <v>73</v>
      </c>
      <c r="E890">
        <v>1</v>
      </c>
    </row>
    <row r="891" spans="1:5" hidden="1">
      <c r="A891">
        <v>6</v>
      </c>
      <c r="B891" t="s">
        <v>170</v>
      </c>
      <c r="C891" t="s">
        <v>72</v>
      </c>
      <c r="D891" t="s">
        <v>73</v>
      </c>
      <c r="E891">
        <v>1</v>
      </c>
    </row>
    <row r="892" spans="1:5" hidden="1">
      <c r="A892">
        <v>7</v>
      </c>
      <c r="B892" t="s">
        <v>171</v>
      </c>
      <c r="C892" t="s">
        <v>72</v>
      </c>
      <c r="D892" t="s">
        <v>73</v>
      </c>
      <c r="E892">
        <v>1</v>
      </c>
    </row>
    <row r="893" spans="1:5" hidden="1">
      <c r="A893">
        <v>8</v>
      </c>
      <c r="B893" t="s">
        <v>172</v>
      </c>
      <c r="C893" t="s">
        <v>72</v>
      </c>
      <c r="D893" t="s">
        <v>73</v>
      </c>
      <c r="E893">
        <v>1</v>
      </c>
    </row>
    <row r="894" spans="1:5" hidden="1">
      <c r="A894">
        <v>9</v>
      </c>
      <c r="B894" t="s">
        <v>173</v>
      </c>
      <c r="C894" t="s">
        <v>72</v>
      </c>
      <c r="D894" t="s">
        <v>73</v>
      </c>
      <c r="E894">
        <v>1</v>
      </c>
    </row>
    <row r="895" spans="1:5" hidden="1">
      <c r="A895">
        <v>10</v>
      </c>
      <c r="B895" t="s">
        <v>174</v>
      </c>
      <c r="C895" t="s">
        <v>72</v>
      </c>
      <c r="D895" t="s">
        <v>73</v>
      </c>
      <c r="E895">
        <v>1</v>
      </c>
    </row>
    <row r="896" spans="1:5" hidden="1">
      <c r="A896">
        <v>11</v>
      </c>
      <c r="B896" t="s">
        <v>175</v>
      </c>
      <c r="C896" t="s">
        <v>72</v>
      </c>
      <c r="D896" t="s">
        <v>73</v>
      </c>
      <c r="E896">
        <v>1</v>
      </c>
    </row>
    <row r="897" spans="1:5" hidden="1">
      <c r="A897">
        <v>12</v>
      </c>
      <c r="B897" t="s">
        <v>176</v>
      </c>
      <c r="C897" t="s">
        <v>72</v>
      </c>
      <c r="D897" t="s">
        <v>73</v>
      </c>
      <c r="E897">
        <v>0</v>
      </c>
    </row>
    <row r="898" spans="1:5" hidden="1">
      <c r="A898">
        <v>13</v>
      </c>
      <c r="B898" t="s">
        <v>177</v>
      </c>
      <c r="C898" t="s">
        <v>72</v>
      </c>
      <c r="D898" t="s">
        <v>73</v>
      </c>
      <c r="E898">
        <v>1</v>
      </c>
    </row>
    <row r="899" spans="1:5" hidden="1">
      <c r="A899">
        <v>14</v>
      </c>
      <c r="B899" t="s">
        <v>178</v>
      </c>
      <c r="C899" t="s">
        <v>72</v>
      </c>
      <c r="D899" t="s">
        <v>73</v>
      </c>
      <c r="E899">
        <v>1</v>
      </c>
    </row>
    <row r="900" spans="1:5" hidden="1">
      <c r="A900">
        <v>15</v>
      </c>
      <c r="B900" t="s">
        <v>179</v>
      </c>
      <c r="C900" t="s">
        <v>72</v>
      </c>
      <c r="D900" t="s">
        <v>73</v>
      </c>
      <c r="E900">
        <v>1</v>
      </c>
    </row>
    <row r="901" spans="1:5" hidden="1">
      <c r="A901">
        <v>16</v>
      </c>
      <c r="B901" t="s">
        <v>180</v>
      </c>
      <c r="C901" t="s">
        <v>72</v>
      </c>
      <c r="D901" t="s">
        <v>73</v>
      </c>
      <c r="E901">
        <v>1</v>
      </c>
    </row>
    <row r="902" spans="1:5" hidden="1">
      <c r="A902">
        <v>1</v>
      </c>
      <c r="B902" t="s">
        <v>166</v>
      </c>
      <c r="D902" t="s">
        <v>74</v>
      </c>
      <c r="E902">
        <v>3</v>
      </c>
    </row>
    <row r="903" spans="1:5" hidden="1">
      <c r="A903">
        <v>2</v>
      </c>
      <c r="B903" t="s">
        <v>167</v>
      </c>
      <c r="D903" t="s">
        <v>74</v>
      </c>
      <c r="E903">
        <v>3</v>
      </c>
    </row>
    <row r="904" spans="1:5" hidden="1">
      <c r="A904">
        <v>4</v>
      </c>
      <c r="B904" t="s">
        <v>444</v>
      </c>
      <c r="D904" t="s">
        <v>74</v>
      </c>
      <c r="E904">
        <v>3</v>
      </c>
    </row>
    <row r="905" spans="1:5" hidden="1">
      <c r="A905">
        <v>5</v>
      </c>
      <c r="B905" t="s">
        <v>169</v>
      </c>
      <c r="D905" t="s">
        <v>74</v>
      </c>
      <c r="E905">
        <v>3</v>
      </c>
    </row>
    <row r="906" spans="1:5" hidden="1">
      <c r="A906">
        <v>6</v>
      </c>
      <c r="B906" t="s">
        <v>170</v>
      </c>
      <c r="D906" t="s">
        <v>74</v>
      </c>
      <c r="E906">
        <v>3</v>
      </c>
    </row>
    <row r="907" spans="1:5" hidden="1">
      <c r="A907">
        <v>7</v>
      </c>
      <c r="B907" t="s">
        <v>171</v>
      </c>
      <c r="D907" t="s">
        <v>74</v>
      </c>
      <c r="E907">
        <v>3</v>
      </c>
    </row>
    <row r="908" spans="1:5" hidden="1">
      <c r="A908">
        <v>8</v>
      </c>
      <c r="B908" t="s">
        <v>172</v>
      </c>
      <c r="D908" t="s">
        <v>74</v>
      </c>
      <c r="E908">
        <v>3</v>
      </c>
    </row>
    <row r="909" spans="1:5" hidden="1">
      <c r="A909">
        <v>9</v>
      </c>
      <c r="B909" t="s">
        <v>173</v>
      </c>
      <c r="D909" t="s">
        <v>74</v>
      </c>
      <c r="E909">
        <v>3</v>
      </c>
    </row>
    <row r="910" spans="1:5" hidden="1">
      <c r="A910">
        <v>10</v>
      </c>
      <c r="B910" t="s">
        <v>174</v>
      </c>
      <c r="D910" t="s">
        <v>74</v>
      </c>
      <c r="E910">
        <v>3</v>
      </c>
    </row>
    <row r="911" spans="1:5" hidden="1">
      <c r="A911">
        <v>11</v>
      </c>
      <c r="B911" t="s">
        <v>175</v>
      </c>
      <c r="D911" t="s">
        <v>74</v>
      </c>
      <c r="E911">
        <v>3</v>
      </c>
    </row>
    <row r="912" spans="1:5" hidden="1">
      <c r="A912">
        <v>12</v>
      </c>
      <c r="B912" t="s">
        <v>176</v>
      </c>
      <c r="D912" t="s">
        <v>74</v>
      </c>
      <c r="E912">
        <v>1</v>
      </c>
    </row>
    <row r="913" spans="1:5" hidden="1">
      <c r="A913">
        <v>13</v>
      </c>
      <c r="B913" t="s">
        <v>177</v>
      </c>
      <c r="D913" t="s">
        <v>74</v>
      </c>
      <c r="E913">
        <v>3</v>
      </c>
    </row>
    <row r="914" spans="1:5" hidden="1">
      <c r="A914">
        <v>14</v>
      </c>
      <c r="B914" t="s">
        <v>178</v>
      </c>
      <c r="D914" t="s">
        <v>74</v>
      </c>
      <c r="E914">
        <v>3</v>
      </c>
    </row>
    <row r="915" spans="1:5" hidden="1">
      <c r="A915">
        <v>15</v>
      </c>
      <c r="B915" t="s">
        <v>179</v>
      </c>
      <c r="D915" t="s">
        <v>74</v>
      </c>
      <c r="E915">
        <v>3</v>
      </c>
    </row>
    <row r="916" spans="1:5" hidden="1">
      <c r="A916">
        <v>16</v>
      </c>
      <c r="B916" t="s">
        <v>180</v>
      </c>
      <c r="D916" t="s">
        <v>74</v>
      </c>
      <c r="E916">
        <v>3</v>
      </c>
    </row>
    <row r="917" spans="1:5" hidden="1">
      <c r="A917">
        <v>17</v>
      </c>
      <c r="B917" t="s">
        <v>165</v>
      </c>
      <c r="D917" t="s">
        <v>74</v>
      </c>
      <c r="E917">
        <v>3</v>
      </c>
    </row>
    <row r="918" spans="1:5" hidden="1">
      <c r="A918">
        <v>1</v>
      </c>
      <c r="B918" t="s">
        <v>166</v>
      </c>
      <c r="D918" t="s">
        <v>75</v>
      </c>
      <c r="E918">
        <v>1</v>
      </c>
    </row>
    <row r="919" spans="1:5" hidden="1">
      <c r="A919">
        <v>2</v>
      </c>
      <c r="B919" t="s">
        <v>167</v>
      </c>
      <c r="D919" t="s">
        <v>75</v>
      </c>
      <c r="E919">
        <v>1</v>
      </c>
    </row>
    <row r="920" spans="1:5" hidden="1">
      <c r="A920">
        <v>4</v>
      </c>
      <c r="B920" t="s">
        <v>444</v>
      </c>
      <c r="D920" t="s">
        <v>75</v>
      </c>
      <c r="E920">
        <v>1</v>
      </c>
    </row>
    <row r="921" spans="1:5" hidden="1">
      <c r="A921">
        <v>5</v>
      </c>
      <c r="B921" t="s">
        <v>169</v>
      </c>
      <c r="D921" t="s">
        <v>75</v>
      </c>
      <c r="E921">
        <v>1</v>
      </c>
    </row>
    <row r="922" spans="1:5" hidden="1">
      <c r="A922">
        <v>6</v>
      </c>
      <c r="B922" t="s">
        <v>170</v>
      </c>
      <c r="D922" t="s">
        <v>75</v>
      </c>
      <c r="E922">
        <v>1</v>
      </c>
    </row>
    <row r="923" spans="1:5" hidden="1">
      <c r="A923">
        <v>7</v>
      </c>
      <c r="B923" t="s">
        <v>171</v>
      </c>
      <c r="D923" t="s">
        <v>75</v>
      </c>
      <c r="E923">
        <v>1</v>
      </c>
    </row>
    <row r="924" spans="1:5" hidden="1">
      <c r="A924">
        <v>8</v>
      </c>
      <c r="B924" t="s">
        <v>172</v>
      </c>
      <c r="D924" t="s">
        <v>75</v>
      </c>
      <c r="E924">
        <v>1</v>
      </c>
    </row>
    <row r="925" spans="1:5" hidden="1">
      <c r="A925">
        <v>9</v>
      </c>
      <c r="B925" t="s">
        <v>173</v>
      </c>
      <c r="D925" t="s">
        <v>75</v>
      </c>
      <c r="E925">
        <v>1</v>
      </c>
    </row>
    <row r="926" spans="1:5" hidden="1">
      <c r="A926">
        <v>10</v>
      </c>
      <c r="B926" t="s">
        <v>174</v>
      </c>
      <c r="D926" t="s">
        <v>75</v>
      </c>
      <c r="E926">
        <v>1</v>
      </c>
    </row>
    <row r="927" spans="1:5" hidden="1">
      <c r="A927">
        <v>11</v>
      </c>
      <c r="B927" t="s">
        <v>175</v>
      </c>
      <c r="D927" t="s">
        <v>75</v>
      </c>
      <c r="E927">
        <v>1</v>
      </c>
    </row>
    <row r="928" spans="1:5" hidden="1">
      <c r="A928">
        <v>12</v>
      </c>
      <c r="B928" t="s">
        <v>176</v>
      </c>
      <c r="D928" t="s">
        <v>75</v>
      </c>
      <c r="E928">
        <v>0.33333333333333331</v>
      </c>
    </row>
    <row r="929" spans="1:5" hidden="1">
      <c r="A929">
        <v>13</v>
      </c>
      <c r="B929" t="s">
        <v>177</v>
      </c>
      <c r="D929" t="s">
        <v>75</v>
      </c>
      <c r="E929">
        <v>1</v>
      </c>
    </row>
    <row r="930" spans="1:5" hidden="1">
      <c r="A930">
        <v>14</v>
      </c>
      <c r="B930" t="s">
        <v>178</v>
      </c>
      <c r="D930" t="s">
        <v>75</v>
      </c>
      <c r="E930">
        <v>1</v>
      </c>
    </row>
    <row r="931" spans="1:5" hidden="1">
      <c r="A931">
        <v>15</v>
      </c>
      <c r="B931" t="s">
        <v>179</v>
      </c>
      <c r="D931" t="s">
        <v>75</v>
      </c>
      <c r="E931">
        <v>1</v>
      </c>
    </row>
    <row r="932" spans="1:5" hidden="1">
      <c r="A932">
        <v>16</v>
      </c>
      <c r="B932" t="s">
        <v>180</v>
      </c>
      <c r="D932" t="s">
        <v>75</v>
      </c>
      <c r="E932">
        <v>1</v>
      </c>
    </row>
    <row r="933" spans="1:5" hidden="1">
      <c r="A933">
        <v>17</v>
      </c>
      <c r="B933" t="s">
        <v>165</v>
      </c>
      <c r="D933" t="s">
        <v>75</v>
      </c>
      <c r="E933">
        <v>0.9555555555555556</v>
      </c>
    </row>
    <row r="934" spans="1:5" hidden="1">
      <c r="A934">
        <v>1</v>
      </c>
      <c r="B934" t="s">
        <v>166</v>
      </c>
      <c r="C934" t="s">
        <v>133</v>
      </c>
      <c r="D934" t="s">
        <v>76</v>
      </c>
      <c r="E934">
        <v>0</v>
      </c>
    </row>
    <row r="935" spans="1:5" hidden="1">
      <c r="A935">
        <v>2</v>
      </c>
      <c r="B935" t="s">
        <v>167</v>
      </c>
      <c r="C935" t="s">
        <v>133</v>
      </c>
      <c r="D935" t="s">
        <v>76</v>
      </c>
      <c r="E935">
        <v>1</v>
      </c>
    </row>
    <row r="936" spans="1:5" hidden="1">
      <c r="A936">
        <v>4</v>
      </c>
      <c r="B936" t="s">
        <v>444</v>
      </c>
      <c r="C936" t="s">
        <v>133</v>
      </c>
      <c r="D936" t="s">
        <v>76</v>
      </c>
      <c r="E936">
        <v>0</v>
      </c>
    </row>
    <row r="937" spans="1:5" hidden="1">
      <c r="A937">
        <v>5</v>
      </c>
      <c r="B937" t="s">
        <v>169</v>
      </c>
      <c r="C937" t="s">
        <v>133</v>
      </c>
      <c r="D937" t="s">
        <v>76</v>
      </c>
      <c r="E937">
        <v>0</v>
      </c>
    </row>
    <row r="938" spans="1:5" hidden="1">
      <c r="A938">
        <v>6</v>
      </c>
      <c r="B938" t="s">
        <v>170</v>
      </c>
      <c r="C938" t="s">
        <v>133</v>
      </c>
      <c r="D938" t="s">
        <v>76</v>
      </c>
      <c r="E938">
        <v>0</v>
      </c>
    </row>
    <row r="939" spans="1:5" hidden="1">
      <c r="A939">
        <v>7</v>
      </c>
      <c r="B939" t="s">
        <v>171</v>
      </c>
      <c r="C939" t="s">
        <v>133</v>
      </c>
      <c r="D939" t="s">
        <v>76</v>
      </c>
      <c r="E939">
        <v>1</v>
      </c>
    </row>
    <row r="940" spans="1:5" hidden="1">
      <c r="A940">
        <v>8</v>
      </c>
      <c r="B940" t="s">
        <v>172</v>
      </c>
      <c r="C940" t="s">
        <v>133</v>
      </c>
      <c r="D940" t="s">
        <v>76</v>
      </c>
      <c r="E940">
        <v>1</v>
      </c>
    </row>
    <row r="941" spans="1:5" hidden="1">
      <c r="A941">
        <v>9</v>
      </c>
      <c r="B941" t="s">
        <v>173</v>
      </c>
      <c r="C941" t="s">
        <v>133</v>
      </c>
      <c r="D941" t="s">
        <v>76</v>
      </c>
      <c r="E941">
        <v>0</v>
      </c>
    </row>
    <row r="942" spans="1:5" hidden="1">
      <c r="A942">
        <v>10</v>
      </c>
      <c r="B942" t="s">
        <v>174</v>
      </c>
      <c r="C942" t="s">
        <v>133</v>
      </c>
      <c r="D942" t="s">
        <v>76</v>
      </c>
      <c r="E942">
        <v>0</v>
      </c>
    </row>
    <row r="943" spans="1:5" hidden="1">
      <c r="A943">
        <v>11</v>
      </c>
      <c r="B943" t="s">
        <v>175</v>
      </c>
      <c r="C943" t="s">
        <v>133</v>
      </c>
      <c r="D943" t="s">
        <v>76</v>
      </c>
      <c r="E943">
        <v>0</v>
      </c>
    </row>
    <row r="944" spans="1:5" hidden="1">
      <c r="A944">
        <v>12</v>
      </c>
      <c r="B944" t="s">
        <v>176</v>
      </c>
      <c r="C944" t="s">
        <v>133</v>
      </c>
      <c r="D944" t="s">
        <v>76</v>
      </c>
      <c r="E944">
        <v>0</v>
      </c>
    </row>
    <row r="945" spans="1:5" hidden="1">
      <c r="A945">
        <v>13</v>
      </c>
      <c r="B945" t="s">
        <v>177</v>
      </c>
      <c r="C945" t="s">
        <v>133</v>
      </c>
      <c r="D945" t="s">
        <v>76</v>
      </c>
      <c r="E945">
        <v>0</v>
      </c>
    </row>
    <row r="946" spans="1:5" hidden="1">
      <c r="A946">
        <v>14</v>
      </c>
      <c r="B946" t="s">
        <v>178</v>
      </c>
      <c r="C946" t="s">
        <v>133</v>
      </c>
      <c r="D946" t="s">
        <v>76</v>
      </c>
      <c r="E946">
        <v>0</v>
      </c>
    </row>
    <row r="947" spans="1:5" hidden="1">
      <c r="A947">
        <v>15</v>
      </c>
      <c r="B947" t="s">
        <v>179</v>
      </c>
      <c r="C947" t="s">
        <v>133</v>
      </c>
      <c r="D947" t="s">
        <v>76</v>
      </c>
      <c r="E947">
        <v>1</v>
      </c>
    </row>
    <row r="948" spans="1:5" hidden="1">
      <c r="A948">
        <v>16</v>
      </c>
      <c r="B948" t="s">
        <v>180</v>
      </c>
      <c r="C948" t="s">
        <v>133</v>
      </c>
      <c r="D948" t="s">
        <v>76</v>
      </c>
      <c r="E948">
        <v>1</v>
      </c>
    </row>
    <row r="949" spans="1:5" hidden="1">
      <c r="A949">
        <v>1</v>
      </c>
      <c r="B949" t="s">
        <v>166</v>
      </c>
      <c r="C949" t="s">
        <v>133</v>
      </c>
      <c r="D949" t="s">
        <v>78</v>
      </c>
      <c r="E949">
        <v>1</v>
      </c>
    </row>
    <row r="950" spans="1:5" hidden="1">
      <c r="A950">
        <v>2</v>
      </c>
      <c r="B950" t="s">
        <v>167</v>
      </c>
      <c r="C950" t="s">
        <v>133</v>
      </c>
      <c r="D950" t="s">
        <v>78</v>
      </c>
      <c r="E950">
        <v>1</v>
      </c>
    </row>
    <row r="951" spans="1:5" hidden="1">
      <c r="A951">
        <v>4</v>
      </c>
      <c r="B951" t="s">
        <v>444</v>
      </c>
      <c r="C951" t="s">
        <v>133</v>
      </c>
      <c r="D951" t="s">
        <v>78</v>
      </c>
      <c r="E951">
        <v>1</v>
      </c>
    </row>
    <row r="952" spans="1:5" hidden="1">
      <c r="A952">
        <v>5</v>
      </c>
      <c r="B952" t="s">
        <v>169</v>
      </c>
      <c r="C952" t="s">
        <v>133</v>
      </c>
      <c r="D952" t="s">
        <v>78</v>
      </c>
      <c r="E952">
        <v>1</v>
      </c>
    </row>
    <row r="953" spans="1:5" hidden="1">
      <c r="A953">
        <v>6</v>
      </c>
      <c r="B953" t="s">
        <v>170</v>
      </c>
      <c r="C953" t="s">
        <v>133</v>
      </c>
      <c r="D953" t="s">
        <v>78</v>
      </c>
      <c r="E953">
        <v>1</v>
      </c>
    </row>
    <row r="954" spans="1:5" hidden="1">
      <c r="A954">
        <v>7</v>
      </c>
      <c r="B954" t="s">
        <v>171</v>
      </c>
      <c r="C954" t="s">
        <v>133</v>
      </c>
      <c r="D954" t="s">
        <v>78</v>
      </c>
      <c r="E954">
        <v>1</v>
      </c>
    </row>
    <row r="955" spans="1:5" hidden="1">
      <c r="A955">
        <v>8</v>
      </c>
      <c r="B955" t="s">
        <v>172</v>
      </c>
      <c r="C955" t="s">
        <v>133</v>
      </c>
      <c r="D955" t="s">
        <v>78</v>
      </c>
      <c r="E955">
        <v>1</v>
      </c>
    </row>
    <row r="956" spans="1:5" hidden="1">
      <c r="A956">
        <v>9</v>
      </c>
      <c r="B956" t="s">
        <v>173</v>
      </c>
      <c r="C956" t="s">
        <v>133</v>
      </c>
      <c r="D956" t="s">
        <v>78</v>
      </c>
      <c r="E956">
        <v>1</v>
      </c>
    </row>
    <row r="957" spans="1:5" hidden="1">
      <c r="A957">
        <v>10</v>
      </c>
      <c r="B957" t="s">
        <v>174</v>
      </c>
      <c r="C957" t="s">
        <v>133</v>
      </c>
      <c r="D957" t="s">
        <v>78</v>
      </c>
      <c r="E957">
        <v>1</v>
      </c>
    </row>
    <row r="958" spans="1:5" hidden="1">
      <c r="A958">
        <v>11</v>
      </c>
      <c r="B958" t="s">
        <v>175</v>
      </c>
      <c r="C958" t="s">
        <v>133</v>
      </c>
      <c r="D958" t="s">
        <v>78</v>
      </c>
      <c r="E958">
        <v>1</v>
      </c>
    </row>
    <row r="959" spans="1:5" hidden="1">
      <c r="A959">
        <v>12</v>
      </c>
      <c r="B959" t="s">
        <v>176</v>
      </c>
      <c r="C959" t="s">
        <v>133</v>
      </c>
      <c r="D959" t="s">
        <v>78</v>
      </c>
      <c r="E959">
        <v>1</v>
      </c>
    </row>
    <row r="960" spans="1:5" hidden="1">
      <c r="A960">
        <v>13</v>
      </c>
      <c r="B960" t="s">
        <v>177</v>
      </c>
      <c r="C960" t="s">
        <v>133</v>
      </c>
      <c r="D960" t="s">
        <v>78</v>
      </c>
      <c r="E960">
        <v>1</v>
      </c>
    </row>
    <row r="961" spans="1:5" hidden="1">
      <c r="A961">
        <v>14</v>
      </c>
      <c r="B961" t="s">
        <v>178</v>
      </c>
      <c r="C961" t="s">
        <v>133</v>
      </c>
      <c r="D961" t="s">
        <v>78</v>
      </c>
      <c r="E961">
        <v>1</v>
      </c>
    </row>
    <row r="962" spans="1:5" hidden="1">
      <c r="A962">
        <v>15</v>
      </c>
      <c r="B962" t="s">
        <v>179</v>
      </c>
      <c r="C962" t="s">
        <v>133</v>
      </c>
      <c r="D962" t="s">
        <v>78</v>
      </c>
      <c r="E962">
        <v>1</v>
      </c>
    </row>
    <row r="963" spans="1:5" hidden="1">
      <c r="A963">
        <v>16</v>
      </c>
      <c r="B963" t="s">
        <v>180</v>
      </c>
      <c r="C963" t="s">
        <v>133</v>
      </c>
      <c r="D963" t="s">
        <v>78</v>
      </c>
      <c r="E963">
        <v>1</v>
      </c>
    </row>
    <row r="964" spans="1:5" hidden="1">
      <c r="A964">
        <v>1</v>
      </c>
      <c r="B964" t="s">
        <v>166</v>
      </c>
      <c r="D964" t="s">
        <v>80</v>
      </c>
      <c r="E964">
        <v>2</v>
      </c>
    </row>
    <row r="965" spans="1:5" hidden="1">
      <c r="A965">
        <v>2</v>
      </c>
      <c r="B965" t="s">
        <v>167</v>
      </c>
      <c r="D965" t="s">
        <v>80</v>
      </c>
      <c r="E965">
        <v>1</v>
      </c>
    </row>
    <row r="966" spans="1:5" hidden="1">
      <c r="A966">
        <v>4</v>
      </c>
      <c r="B966" t="s">
        <v>444</v>
      </c>
      <c r="D966" t="s">
        <v>80</v>
      </c>
      <c r="E966">
        <v>2</v>
      </c>
    </row>
    <row r="967" spans="1:5" hidden="1">
      <c r="A967">
        <v>5</v>
      </c>
      <c r="B967" t="s">
        <v>169</v>
      </c>
      <c r="D967" t="s">
        <v>80</v>
      </c>
      <c r="E967">
        <v>2</v>
      </c>
    </row>
    <row r="968" spans="1:5" hidden="1">
      <c r="A968">
        <v>6</v>
      </c>
      <c r="B968" t="s">
        <v>170</v>
      </c>
      <c r="D968" t="s">
        <v>80</v>
      </c>
      <c r="E968">
        <v>1</v>
      </c>
    </row>
    <row r="969" spans="1:5" hidden="1">
      <c r="A969">
        <v>7</v>
      </c>
      <c r="B969" t="s">
        <v>171</v>
      </c>
      <c r="D969" t="s">
        <v>80</v>
      </c>
      <c r="E969">
        <v>2</v>
      </c>
    </row>
    <row r="970" spans="1:5" hidden="1">
      <c r="A970">
        <v>8</v>
      </c>
      <c r="B970" t="s">
        <v>172</v>
      </c>
      <c r="D970" t="s">
        <v>80</v>
      </c>
      <c r="E970">
        <v>1</v>
      </c>
    </row>
    <row r="971" spans="1:5" hidden="1">
      <c r="A971">
        <v>9</v>
      </c>
      <c r="B971" t="s">
        <v>173</v>
      </c>
      <c r="D971" t="s">
        <v>80</v>
      </c>
      <c r="E971">
        <v>1</v>
      </c>
    </row>
    <row r="972" spans="1:5" hidden="1">
      <c r="A972">
        <v>10</v>
      </c>
      <c r="B972" t="s">
        <v>174</v>
      </c>
      <c r="D972" t="s">
        <v>80</v>
      </c>
      <c r="E972">
        <v>1</v>
      </c>
    </row>
    <row r="973" spans="1:5" hidden="1">
      <c r="A973">
        <v>11</v>
      </c>
      <c r="B973" t="s">
        <v>175</v>
      </c>
      <c r="D973" t="s">
        <v>80</v>
      </c>
      <c r="E973">
        <v>2</v>
      </c>
    </row>
    <row r="974" spans="1:5" hidden="1">
      <c r="A974">
        <v>12</v>
      </c>
      <c r="B974" t="s">
        <v>176</v>
      </c>
      <c r="D974" t="s">
        <v>80</v>
      </c>
      <c r="E974">
        <v>1</v>
      </c>
    </row>
    <row r="975" spans="1:5" hidden="1">
      <c r="A975">
        <v>13</v>
      </c>
      <c r="B975" t="s">
        <v>177</v>
      </c>
      <c r="D975" t="s">
        <v>80</v>
      </c>
      <c r="E975">
        <v>2</v>
      </c>
    </row>
    <row r="976" spans="1:5" hidden="1">
      <c r="A976">
        <v>14</v>
      </c>
      <c r="B976" t="s">
        <v>178</v>
      </c>
      <c r="D976" t="s">
        <v>80</v>
      </c>
      <c r="E976">
        <v>1</v>
      </c>
    </row>
    <row r="977" spans="1:5" hidden="1">
      <c r="A977">
        <v>15</v>
      </c>
      <c r="B977" t="s">
        <v>179</v>
      </c>
      <c r="D977" t="s">
        <v>80</v>
      </c>
      <c r="E977">
        <v>1</v>
      </c>
    </row>
    <row r="978" spans="1:5" hidden="1">
      <c r="A978">
        <v>16</v>
      </c>
      <c r="B978" t="s">
        <v>180</v>
      </c>
      <c r="D978" t="s">
        <v>80</v>
      </c>
      <c r="E978">
        <v>1</v>
      </c>
    </row>
    <row r="979" spans="1:5" hidden="1">
      <c r="A979">
        <v>17</v>
      </c>
      <c r="B979" t="s">
        <v>165</v>
      </c>
      <c r="D979" t="s">
        <v>80</v>
      </c>
      <c r="E979">
        <v>1</v>
      </c>
    </row>
    <row r="980" spans="1:5" hidden="1">
      <c r="A980">
        <v>1</v>
      </c>
      <c r="B980" t="s">
        <v>166</v>
      </c>
      <c r="D980" t="s">
        <v>81</v>
      </c>
      <c r="E980">
        <v>1</v>
      </c>
    </row>
    <row r="981" spans="1:5" hidden="1">
      <c r="A981">
        <v>2</v>
      </c>
      <c r="B981" t="s">
        <v>167</v>
      </c>
      <c r="D981" t="s">
        <v>81</v>
      </c>
      <c r="E981">
        <v>0.5</v>
      </c>
    </row>
    <row r="982" spans="1:5" hidden="1">
      <c r="A982">
        <v>4</v>
      </c>
      <c r="B982" t="s">
        <v>444</v>
      </c>
      <c r="D982" t="s">
        <v>81</v>
      </c>
      <c r="E982">
        <v>1</v>
      </c>
    </row>
    <row r="983" spans="1:5" hidden="1">
      <c r="A983">
        <v>5</v>
      </c>
      <c r="B983" t="s">
        <v>169</v>
      </c>
      <c r="D983" t="s">
        <v>81</v>
      </c>
      <c r="E983">
        <v>1</v>
      </c>
    </row>
    <row r="984" spans="1:5" hidden="1">
      <c r="A984">
        <v>6</v>
      </c>
      <c r="B984" t="s">
        <v>170</v>
      </c>
      <c r="D984" t="s">
        <v>81</v>
      </c>
      <c r="E984">
        <v>0.5</v>
      </c>
    </row>
    <row r="985" spans="1:5" hidden="1">
      <c r="A985">
        <v>7</v>
      </c>
      <c r="B985" t="s">
        <v>171</v>
      </c>
      <c r="D985" t="s">
        <v>81</v>
      </c>
      <c r="E985">
        <v>1</v>
      </c>
    </row>
    <row r="986" spans="1:5" hidden="1">
      <c r="A986">
        <v>8</v>
      </c>
      <c r="B986" t="s">
        <v>172</v>
      </c>
      <c r="D986" t="s">
        <v>81</v>
      </c>
      <c r="E986">
        <v>0.5</v>
      </c>
    </row>
    <row r="987" spans="1:5" hidden="1">
      <c r="A987">
        <v>9</v>
      </c>
      <c r="B987" t="s">
        <v>173</v>
      </c>
      <c r="D987" t="s">
        <v>81</v>
      </c>
      <c r="E987">
        <v>0.5</v>
      </c>
    </row>
    <row r="988" spans="1:5" hidden="1">
      <c r="A988">
        <v>10</v>
      </c>
      <c r="B988" t="s">
        <v>174</v>
      </c>
      <c r="D988" t="s">
        <v>81</v>
      </c>
      <c r="E988">
        <v>0.5</v>
      </c>
    </row>
    <row r="989" spans="1:5" hidden="1">
      <c r="A989">
        <v>11</v>
      </c>
      <c r="B989" t="s">
        <v>175</v>
      </c>
      <c r="D989" t="s">
        <v>81</v>
      </c>
      <c r="E989">
        <v>1</v>
      </c>
    </row>
    <row r="990" spans="1:5" hidden="1">
      <c r="A990">
        <v>12</v>
      </c>
      <c r="B990" t="s">
        <v>176</v>
      </c>
      <c r="D990" t="s">
        <v>81</v>
      </c>
      <c r="E990">
        <v>0.5</v>
      </c>
    </row>
    <row r="991" spans="1:5" hidden="1">
      <c r="A991">
        <v>13</v>
      </c>
      <c r="B991" t="s">
        <v>177</v>
      </c>
      <c r="D991" t="s">
        <v>81</v>
      </c>
      <c r="E991">
        <v>1</v>
      </c>
    </row>
    <row r="992" spans="1:5" hidden="1">
      <c r="A992">
        <v>14</v>
      </c>
      <c r="B992" t="s">
        <v>178</v>
      </c>
      <c r="D992" t="s">
        <v>81</v>
      </c>
      <c r="E992">
        <v>0.5</v>
      </c>
    </row>
    <row r="993" spans="1:5" hidden="1">
      <c r="A993">
        <v>15</v>
      </c>
      <c r="B993" t="s">
        <v>179</v>
      </c>
      <c r="D993" t="s">
        <v>81</v>
      </c>
      <c r="E993">
        <v>0.5</v>
      </c>
    </row>
    <row r="994" spans="1:5" hidden="1">
      <c r="A994">
        <v>16</v>
      </c>
      <c r="B994" t="s">
        <v>180</v>
      </c>
      <c r="D994" t="s">
        <v>81</v>
      </c>
      <c r="E994">
        <v>0.5</v>
      </c>
    </row>
    <row r="995" spans="1:5" hidden="1">
      <c r="A995">
        <v>17</v>
      </c>
      <c r="B995" t="s">
        <v>165</v>
      </c>
      <c r="D995" t="s">
        <v>81</v>
      </c>
      <c r="E995">
        <v>0.7</v>
      </c>
    </row>
    <row r="996" spans="1:5" hidden="1">
      <c r="A996">
        <v>1</v>
      </c>
      <c r="B996" t="s">
        <v>166</v>
      </c>
      <c r="D996" t="s">
        <v>84</v>
      </c>
      <c r="E996">
        <v>0.66666666666666663</v>
      </c>
    </row>
    <row r="997" spans="1:5" hidden="1">
      <c r="A997">
        <v>2</v>
      </c>
      <c r="B997" t="s">
        <v>167</v>
      </c>
      <c r="D997" t="s">
        <v>84</v>
      </c>
      <c r="E997">
        <v>0.33333333333333331</v>
      </c>
    </row>
    <row r="998" spans="1:5" hidden="1">
      <c r="A998">
        <v>4</v>
      </c>
      <c r="B998" t="s">
        <v>444</v>
      </c>
      <c r="D998" t="s">
        <v>84</v>
      </c>
      <c r="E998">
        <v>1</v>
      </c>
    </row>
    <row r="999" spans="1:5" hidden="1">
      <c r="A999">
        <v>5</v>
      </c>
      <c r="B999" t="s">
        <v>169</v>
      </c>
      <c r="D999" t="s">
        <v>84</v>
      </c>
      <c r="E999">
        <v>0.66666666666666663</v>
      </c>
    </row>
    <row r="1000" spans="1:5" hidden="1">
      <c r="A1000">
        <v>6</v>
      </c>
      <c r="B1000" t="s">
        <v>170</v>
      </c>
      <c r="D1000" t="s">
        <v>84</v>
      </c>
      <c r="E1000">
        <v>0.66666666666666663</v>
      </c>
    </row>
    <row r="1001" spans="1:5" hidden="1">
      <c r="A1001">
        <v>7</v>
      </c>
      <c r="B1001" t="s">
        <v>171</v>
      </c>
      <c r="D1001" t="s">
        <v>84</v>
      </c>
      <c r="E1001">
        <v>0.66666666666666663</v>
      </c>
    </row>
    <row r="1002" spans="1:5" hidden="1">
      <c r="A1002">
        <v>8</v>
      </c>
      <c r="B1002" t="s">
        <v>172</v>
      </c>
      <c r="D1002" t="s">
        <v>84</v>
      </c>
      <c r="E1002">
        <v>0.33333333333333331</v>
      </c>
    </row>
    <row r="1003" spans="1:5" hidden="1">
      <c r="A1003">
        <v>9</v>
      </c>
      <c r="B1003" t="s">
        <v>173</v>
      </c>
      <c r="D1003" t="s">
        <v>84</v>
      </c>
      <c r="E1003">
        <v>0.66666666666666663</v>
      </c>
    </row>
    <row r="1004" spans="1:5" hidden="1">
      <c r="A1004">
        <v>10</v>
      </c>
      <c r="B1004" t="s">
        <v>174</v>
      </c>
      <c r="D1004" t="s">
        <v>84</v>
      </c>
      <c r="E1004">
        <v>0.33333333333333331</v>
      </c>
    </row>
    <row r="1005" spans="1:5" hidden="1">
      <c r="A1005">
        <v>11</v>
      </c>
      <c r="B1005" t="s">
        <v>175</v>
      </c>
      <c r="D1005" t="s">
        <v>84</v>
      </c>
      <c r="E1005">
        <v>1</v>
      </c>
    </row>
    <row r="1006" spans="1:5" hidden="1">
      <c r="A1006">
        <v>12</v>
      </c>
      <c r="B1006" t="s">
        <v>176</v>
      </c>
      <c r="D1006" t="s">
        <v>84</v>
      </c>
      <c r="E1006">
        <v>0.33333333333333331</v>
      </c>
    </row>
    <row r="1007" spans="1:5" hidden="1">
      <c r="A1007">
        <v>13</v>
      </c>
      <c r="B1007" t="s">
        <v>177</v>
      </c>
      <c r="D1007" t="s">
        <v>84</v>
      </c>
      <c r="E1007">
        <v>0.66666666666666663</v>
      </c>
    </row>
    <row r="1008" spans="1:5" hidden="1">
      <c r="A1008">
        <v>14</v>
      </c>
      <c r="B1008" t="s">
        <v>178</v>
      </c>
      <c r="D1008" t="s">
        <v>84</v>
      </c>
      <c r="E1008">
        <v>0.33333333333333331</v>
      </c>
    </row>
    <row r="1009" spans="1:5" hidden="1">
      <c r="A1009">
        <v>15</v>
      </c>
      <c r="B1009" t="s">
        <v>179</v>
      </c>
      <c r="D1009" t="s">
        <v>84</v>
      </c>
      <c r="E1009">
        <v>0.66666666666666663</v>
      </c>
    </row>
    <row r="1010" spans="1:5" hidden="1">
      <c r="A1010">
        <v>16</v>
      </c>
      <c r="B1010" t="s">
        <v>180</v>
      </c>
      <c r="D1010" t="s">
        <v>84</v>
      </c>
      <c r="E1010">
        <v>0.33333333333333331</v>
      </c>
    </row>
    <row r="1011" spans="1:5" hidden="1">
      <c r="A1011">
        <v>17</v>
      </c>
      <c r="B1011" t="s">
        <v>165</v>
      </c>
      <c r="D1011" t="s">
        <v>84</v>
      </c>
      <c r="E1011">
        <v>3.6666666666666665</v>
      </c>
    </row>
    <row r="1012" spans="1:5" hidden="1">
      <c r="A1012">
        <v>1</v>
      </c>
      <c r="B1012" t="s">
        <v>166</v>
      </c>
      <c r="D1012" t="s">
        <v>85</v>
      </c>
      <c r="E1012">
        <v>4</v>
      </c>
    </row>
    <row r="1013" spans="1:5" hidden="1">
      <c r="A1013">
        <v>2</v>
      </c>
      <c r="B1013" t="s">
        <v>167</v>
      </c>
      <c r="D1013" t="s">
        <v>85</v>
      </c>
      <c r="E1013">
        <v>3</v>
      </c>
    </row>
    <row r="1014" spans="1:5" hidden="1">
      <c r="A1014">
        <v>4</v>
      </c>
      <c r="B1014" t="s">
        <v>444</v>
      </c>
      <c r="D1014" t="s">
        <v>85</v>
      </c>
      <c r="E1014">
        <v>4</v>
      </c>
    </row>
    <row r="1015" spans="1:5" hidden="1">
      <c r="A1015">
        <v>5</v>
      </c>
      <c r="B1015" t="s">
        <v>169</v>
      </c>
      <c r="D1015" t="s">
        <v>85</v>
      </c>
      <c r="E1015">
        <v>4</v>
      </c>
    </row>
    <row r="1016" spans="1:5" hidden="1">
      <c r="A1016">
        <v>6</v>
      </c>
      <c r="B1016" t="s">
        <v>170</v>
      </c>
      <c r="D1016" t="s">
        <v>85</v>
      </c>
      <c r="E1016">
        <v>3</v>
      </c>
    </row>
    <row r="1017" spans="1:5" hidden="1">
      <c r="A1017">
        <v>7</v>
      </c>
      <c r="B1017" t="s">
        <v>171</v>
      </c>
      <c r="D1017" t="s">
        <v>85</v>
      </c>
      <c r="E1017">
        <v>4</v>
      </c>
    </row>
    <row r="1018" spans="1:5" hidden="1">
      <c r="A1018">
        <v>8</v>
      </c>
      <c r="B1018" t="s">
        <v>172</v>
      </c>
      <c r="D1018" t="s">
        <v>85</v>
      </c>
      <c r="E1018">
        <v>3</v>
      </c>
    </row>
    <row r="1019" spans="1:5" hidden="1">
      <c r="A1019">
        <v>9</v>
      </c>
      <c r="B1019" t="s">
        <v>173</v>
      </c>
      <c r="D1019" t="s">
        <v>85</v>
      </c>
      <c r="E1019">
        <v>3</v>
      </c>
    </row>
    <row r="1020" spans="1:5" hidden="1">
      <c r="A1020">
        <v>10</v>
      </c>
      <c r="B1020" t="s">
        <v>174</v>
      </c>
      <c r="D1020" t="s">
        <v>85</v>
      </c>
      <c r="E1020">
        <v>3</v>
      </c>
    </row>
    <row r="1021" spans="1:5" hidden="1">
      <c r="A1021">
        <v>11</v>
      </c>
      <c r="B1021" t="s">
        <v>175</v>
      </c>
      <c r="D1021" t="s">
        <v>85</v>
      </c>
      <c r="E1021">
        <v>4</v>
      </c>
    </row>
    <row r="1022" spans="1:5" hidden="1">
      <c r="A1022">
        <v>12</v>
      </c>
      <c r="B1022" t="s">
        <v>176</v>
      </c>
      <c r="D1022" t="s">
        <v>85</v>
      </c>
      <c r="E1022">
        <v>3</v>
      </c>
    </row>
    <row r="1023" spans="1:5" hidden="1">
      <c r="A1023">
        <v>13</v>
      </c>
      <c r="B1023" t="s">
        <v>177</v>
      </c>
      <c r="D1023" t="s">
        <v>85</v>
      </c>
      <c r="E1023">
        <v>4</v>
      </c>
    </row>
    <row r="1024" spans="1:5" hidden="1">
      <c r="A1024">
        <v>14</v>
      </c>
      <c r="B1024" t="s">
        <v>178</v>
      </c>
      <c r="D1024" t="s">
        <v>85</v>
      </c>
      <c r="E1024">
        <v>3</v>
      </c>
    </row>
    <row r="1025" spans="1:5" hidden="1">
      <c r="A1025">
        <v>15</v>
      </c>
      <c r="B1025" t="s">
        <v>179</v>
      </c>
      <c r="D1025" t="s">
        <v>85</v>
      </c>
      <c r="E1025">
        <v>3</v>
      </c>
    </row>
    <row r="1026" spans="1:5" hidden="1">
      <c r="A1026">
        <v>16</v>
      </c>
      <c r="B1026" t="s">
        <v>180</v>
      </c>
      <c r="D1026" t="s">
        <v>85</v>
      </c>
      <c r="E1026">
        <v>3</v>
      </c>
    </row>
    <row r="1027" spans="1:5" hidden="1">
      <c r="A1027">
        <v>17</v>
      </c>
      <c r="B1027" t="s">
        <v>165</v>
      </c>
      <c r="D1027" t="s">
        <v>85</v>
      </c>
      <c r="E1027">
        <v>2</v>
      </c>
    </row>
    <row r="1028" spans="1:5" hidden="1">
      <c r="A1028">
        <v>1</v>
      </c>
      <c r="B1028" t="s">
        <v>166</v>
      </c>
      <c r="D1028" t="s">
        <v>86</v>
      </c>
      <c r="E1028">
        <v>0.8</v>
      </c>
    </row>
    <row r="1029" spans="1:5" hidden="1">
      <c r="A1029">
        <v>2</v>
      </c>
      <c r="B1029" t="s">
        <v>167</v>
      </c>
      <c r="D1029" t="s">
        <v>86</v>
      </c>
      <c r="E1029">
        <v>0.6</v>
      </c>
    </row>
    <row r="1030" spans="1:5" hidden="1">
      <c r="A1030">
        <v>4</v>
      </c>
      <c r="B1030" t="s">
        <v>444</v>
      </c>
      <c r="D1030" t="s">
        <v>86</v>
      </c>
      <c r="E1030">
        <v>0.8</v>
      </c>
    </row>
    <row r="1031" spans="1:5" hidden="1">
      <c r="A1031">
        <v>5</v>
      </c>
      <c r="B1031" t="s">
        <v>169</v>
      </c>
      <c r="D1031" t="s">
        <v>86</v>
      </c>
      <c r="E1031">
        <v>0.8</v>
      </c>
    </row>
    <row r="1032" spans="1:5" hidden="1">
      <c r="A1032">
        <v>6</v>
      </c>
      <c r="B1032" t="s">
        <v>170</v>
      </c>
      <c r="D1032" t="s">
        <v>86</v>
      </c>
      <c r="E1032">
        <v>0.6</v>
      </c>
    </row>
    <row r="1033" spans="1:5" hidden="1">
      <c r="A1033">
        <v>7</v>
      </c>
      <c r="B1033" t="s">
        <v>171</v>
      </c>
      <c r="D1033" t="s">
        <v>86</v>
      </c>
      <c r="E1033">
        <v>0.8</v>
      </c>
    </row>
    <row r="1034" spans="1:5" hidden="1">
      <c r="A1034">
        <v>8</v>
      </c>
      <c r="B1034" t="s">
        <v>172</v>
      </c>
      <c r="D1034" t="s">
        <v>86</v>
      </c>
      <c r="E1034">
        <v>0.6</v>
      </c>
    </row>
    <row r="1035" spans="1:5" hidden="1">
      <c r="A1035">
        <v>9</v>
      </c>
      <c r="B1035" t="s">
        <v>173</v>
      </c>
      <c r="D1035" t="s">
        <v>86</v>
      </c>
      <c r="E1035">
        <v>0.6</v>
      </c>
    </row>
    <row r="1036" spans="1:5" hidden="1">
      <c r="A1036">
        <v>10</v>
      </c>
      <c r="B1036" t="s">
        <v>174</v>
      </c>
      <c r="D1036" t="s">
        <v>86</v>
      </c>
      <c r="E1036">
        <v>0.6</v>
      </c>
    </row>
    <row r="1037" spans="1:5" hidden="1">
      <c r="A1037">
        <v>11</v>
      </c>
      <c r="B1037" t="s">
        <v>175</v>
      </c>
      <c r="D1037" t="s">
        <v>86</v>
      </c>
      <c r="E1037">
        <v>0.8</v>
      </c>
    </row>
    <row r="1038" spans="1:5" hidden="1">
      <c r="A1038">
        <v>12</v>
      </c>
      <c r="B1038" t="s">
        <v>176</v>
      </c>
      <c r="D1038" t="s">
        <v>86</v>
      </c>
      <c r="E1038">
        <v>0.6</v>
      </c>
    </row>
    <row r="1039" spans="1:5" hidden="1">
      <c r="A1039">
        <v>13</v>
      </c>
      <c r="B1039" t="s">
        <v>177</v>
      </c>
      <c r="D1039" t="s">
        <v>86</v>
      </c>
      <c r="E1039">
        <v>0.8</v>
      </c>
    </row>
    <row r="1040" spans="1:5" hidden="1">
      <c r="A1040">
        <v>14</v>
      </c>
      <c r="B1040" t="s">
        <v>178</v>
      </c>
      <c r="D1040" t="s">
        <v>86</v>
      </c>
      <c r="E1040">
        <v>0.6</v>
      </c>
    </row>
    <row r="1041" spans="1:5" hidden="1">
      <c r="A1041">
        <v>15</v>
      </c>
      <c r="B1041" t="s">
        <v>179</v>
      </c>
      <c r="D1041" t="s">
        <v>86</v>
      </c>
      <c r="E1041">
        <v>0.6</v>
      </c>
    </row>
    <row r="1042" spans="1:5" hidden="1">
      <c r="A1042">
        <v>16</v>
      </c>
      <c r="B1042" t="s">
        <v>180</v>
      </c>
      <c r="D1042" t="s">
        <v>86</v>
      </c>
      <c r="E1042">
        <v>0.6</v>
      </c>
    </row>
    <row r="1043" spans="1:5" hidden="1">
      <c r="A1043">
        <v>17</v>
      </c>
      <c r="B1043" t="s">
        <v>165</v>
      </c>
      <c r="D1043" t="s">
        <v>86</v>
      </c>
      <c r="E1043">
        <v>0.67999999999999983</v>
      </c>
    </row>
    <row r="1044" spans="1:5" hidden="1">
      <c r="A1044">
        <v>1</v>
      </c>
      <c r="B1044" t="s">
        <v>166</v>
      </c>
      <c r="D1044" t="s">
        <v>88</v>
      </c>
    </row>
    <row r="1045" spans="1:5" hidden="1">
      <c r="A1045">
        <v>2</v>
      </c>
      <c r="B1045" t="s">
        <v>167</v>
      </c>
      <c r="D1045" t="s">
        <v>88</v>
      </c>
    </row>
    <row r="1046" spans="1:5" hidden="1">
      <c r="A1046">
        <v>4</v>
      </c>
      <c r="B1046" t="s">
        <v>444</v>
      </c>
      <c r="D1046" t="s">
        <v>88</v>
      </c>
    </row>
    <row r="1047" spans="1:5" hidden="1">
      <c r="A1047">
        <v>5</v>
      </c>
      <c r="B1047" t="s">
        <v>169</v>
      </c>
      <c r="D1047" t="s">
        <v>88</v>
      </c>
    </row>
    <row r="1048" spans="1:5" hidden="1">
      <c r="A1048">
        <v>6</v>
      </c>
      <c r="B1048" t="s">
        <v>170</v>
      </c>
      <c r="D1048" t="s">
        <v>88</v>
      </c>
    </row>
    <row r="1049" spans="1:5" hidden="1">
      <c r="A1049">
        <v>7</v>
      </c>
      <c r="B1049" t="s">
        <v>171</v>
      </c>
      <c r="D1049" t="s">
        <v>88</v>
      </c>
    </row>
    <row r="1050" spans="1:5" hidden="1">
      <c r="A1050">
        <v>8</v>
      </c>
      <c r="B1050" t="s">
        <v>172</v>
      </c>
      <c r="D1050" t="s">
        <v>88</v>
      </c>
    </row>
    <row r="1051" spans="1:5" hidden="1">
      <c r="A1051">
        <v>9</v>
      </c>
      <c r="B1051" t="s">
        <v>173</v>
      </c>
      <c r="D1051" t="s">
        <v>88</v>
      </c>
    </row>
    <row r="1052" spans="1:5" hidden="1">
      <c r="A1052">
        <v>10</v>
      </c>
      <c r="B1052" t="s">
        <v>174</v>
      </c>
      <c r="D1052" t="s">
        <v>88</v>
      </c>
    </row>
    <row r="1053" spans="1:5" hidden="1">
      <c r="A1053">
        <v>11</v>
      </c>
      <c r="B1053" t="s">
        <v>175</v>
      </c>
      <c r="D1053" t="s">
        <v>88</v>
      </c>
    </row>
    <row r="1054" spans="1:5" hidden="1">
      <c r="A1054">
        <v>12</v>
      </c>
      <c r="B1054" t="s">
        <v>176</v>
      </c>
      <c r="D1054" t="s">
        <v>88</v>
      </c>
    </row>
    <row r="1055" spans="1:5" hidden="1">
      <c r="A1055">
        <v>13</v>
      </c>
      <c r="B1055" t="s">
        <v>177</v>
      </c>
      <c r="D1055" t="s">
        <v>88</v>
      </c>
    </row>
    <row r="1056" spans="1:5" hidden="1">
      <c r="A1056">
        <v>14</v>
      </c>
      <c r="B1056" t="s">
        <v>178</v>
      </c>
      <c r="D1056" t="s">
        <v>88</v>
      </c>
    </row>
    <row r="1057" spans="1:5" hidden="1">
      <c r="A1057">
        <v>15</v>
      </c>
      <c r="B1057" t="s">
        <v>179</v>
      </c>
      <c r="D1057" t="s">
        <v>88</v>
      </c>
    </row>
    <row r="1058" spans="1:5" hidden="1">
      <c r="A1058">
        <v>16</v>
      </c>
      <c r="B1058" t="s">
        <v>180</v>
      </c>
      <c r="D1058" t="s">
        <v>88</v>
      </c>
    </row>
    <row r="1059" spans="1:5" hidden="1">
      <c r="A1059">
        <v>1</v>
      </c>
      <c r="B1059" t="s">
        <v>166</v>
      </c>
      <c r="D1059" t="s">
        <v>89</v>
      </c>
      <c r="E1059">
        <v>1</v>
      </c>
    </row>
    <row r="1060" spans="1:5" hidden="1">
      <c r="A1060">
        <v>2</v>
      </c>
      <c r="B1060" t="s">
        <v>167</v>
      </c>
      <c r="D1060" t="s">
        <v>89</v>
      </c>
      <c r="E1060">
        <v>1</v>
      </c>
    </row>
    <row r="1061" spans="1:5" hidden="1">
      <c r="A1061">
        <v>4</v>
      </c>
      <c r="B1061" t="s">
        <v>444</v>
      </c>
      <c r="D1061" t="s">
        <v>89</v>
      </c>
      <c r="E1061">
        <v>1</v>
      </c>
    </row>
    <row r="1062" spans="1:5" hidden="1">
      <c r="A1062">
        <v>5</v>
      </c>
      <c r="B1062" t="s">
        <v>169</v>
      </c>
      <c r="D1062" t="s">
        <v>89</v>
      </c>
      <c r="E1062">
        <v>1</v>
      </c>
    </row>
    <row r="1063" spans="1:5" hidden="1">
      <c r="A1063">
        <v>6</v>
      </c>
      <c r="B1063" t="s">
        <v>170</v>
      </c>
      <c r="D1063" t="s">
        <v>89</v>
      </c>
      <c r="E1063">
        <v>1</v>
      </c>
    </row>
    <row r="1064" spans="1:5" hidden="1">
      <c r="A1064">
        <v>7</v>
      </c>
      <c r="B1064" t="s">
        <v>171</v>
      </c>
      <c r="D1064" t="s">
        <v>89</v>
      </c>
      <c r="E1064">
        <v>1</v>
      </c>
    </row>
    <row r="1065" spans="1:5" hidden="1">
      <c r="A1065">
        <v>8</v>
      </c>
      <c r="B1065" t="s">
        <v>172</v>
      </c>
      <c r="D1065" t="s">
        <v>89</v>
      </c>
      <c r="E1065">
        <v>1</v>
      </c>
    </row>
    <row r="1066" spans="1:5" hidden="1">
      <c r="A1066">
        <v>9</v>
      </c>
      <c r="B1066" t="s">
        <v>173</v>
      </c>
      <c r="D1066" t="s">
        <v>89</v>
      </c>
      <c r="E1066">
        <v>1</v>
      </c>
    </row>
    <row r="1067" spans="1:5" hidden="1">
      <c r="A1067">
        <v>10</v>
      </c>
      <c r="B1067" t="s">
        <v>174</v>
      </c>
      <c r="D1067" t="s">
        <v>89</v>
      </c>
      <c r="E1067">
        <v>1</v>
      </c>
    </row>
    <row r="1068" spans="1:5" hidden="1">
      <c r="A1068">
        <v>11</v>
      </c>
      <c r="B1068" t="s">
        <v>175</v>
      </c>
      <c r="D1068" t="s">
        <v>89</v>
      </c>
      <c r="E1068">
        <v>1</v>
      </c>
    </row>
    <row r="1069" spans="1:5" hidden="1">
      <c r="A1069">
        <v>12</v>
      </c>
      <c r="B1069" t="s">
        <v>176</v>
      </c>
      <c r="D1069" t="s">
        <v>89</v>
      </c>
      <c r="E1069">
        <v>0</v>
      </c>
    </row>
    <row r="1070" spans="1:5" hidden="1">
      <c r="A1070">
        <v>13</v>
      </c>
      <c r="B1070" t="s">
        <v>177</v>
      </c>
      <c r="D1070" t="s">
        <v>89</v>
      </c>
      <c r="E1070">
        <v>1</v>
      </c>
    </row>
    <row r="1071" spans="1:5" hidden="1">
      <c r="A1071">
        <v>14</v>
      </c>
      <c r="B1071" t="s">
        <v>178</v>
      </c>
      <c r="D1071" t="s">
        <v>89</v>
      </c>
      <c r="E1071">
        <v>1</v>
      </c>
    </row>
    <row r="1072" spans="1:5" hidden="1">
      <c r="A1072">
        <v>15</v>
      </c>
      <c r="B1072" t="s">
        <v>179</v>
      </c>
      <c r="D1072" t="s">
        <v>89</v>
      </c>
      <c r="E1072">
        <v>1</v>
      </c>
    </row>
    <row r="1073" spans="1:5" hidden="1">
      <c r="A1073">
        <v>16</v>
      </c>
      <c r="B1073" t="s">
        <v>180</v>
      </c>
      <c r="D1073" t="s">
        <v>89</v>
      </c>
      <c r="E1073">
        <v>1</v>
      </c>
    </row>
    <row r="1074" spans="1:5" hidden="1">
      <c r="A1074">
        <v>1</v>
      </c>
      <c r="B1074" t="s">
        <v>166</v>
      </c>
      <c r="D1074" t="s">
        <v>91</v>
      </c>
      <c r="E1074">
        <v>4</v>
      </c>
    </row>
    <row r="1075" spans="1:5" hidden="1">
      <c r="A1075">
        <v>2</v>
      </c>
      <c r="B1075" t="s">
        <v>167</v>
      </c>
      <c r="D1075" t="s">
        <v>91</v>
      </c>
      <c r="E1075">
        <v>2</v>
      </c>
    </row>
    <row r="1076" spans="1:5" hidden="1">
      <c r="A1076">
        <v>4</v>
      </c>
      <c r="B1076" t="s">
        <v>444</v>
      </c>
      <c r="D1076" t="s">
        <v>91</v>
      </c>
      <c r="E1076">
        <v>6</v>
      </c>
    </row>
    <row r="1077" spans="1:5" hidden="1">
      <c r="A1077">
        <v>5</v>
      </c>
      <c r="B1077" t="s">
        <v>169</v>
      </c>
      <c r="D1077" t="s">
        <v>91</v>
      </c>
      <c r="E1077">
        <v>7</v>
      </c>
    </row>
    <row r="1078" spans="1:5" hidden="1">
      <c r="A1078">
        <v>6</v>
      </c>
      <c r="B1078" t="s">
        <v>170</v>
      </c>
      <c r="D1078" t="s">
        <v>91</v>
      </c>
      <c r="E1078">
        <v>7</v>
      </c>
    </row>
    <row r="1079" spans="1:5" hidden="1">
      <c r="A1079">
        <v>7</v>
      </c>
      <c r="B1079" t="s">
        <v>171</v>
      </c>
      <c r="D1079" t="s">
        <v>91</v>
      </c>
      <c r="E1079">
        <v>4</v>
      </c>
    </row>
    <row r="1080" spans="1:5" hidden="1">
      <c r="A1080">
        <v>8</v>
      </c>
      <c r="B1080" t="s">
        <v>172</v>
      </c>
      <c r="D1080" t="s">
        <v>91</v>
      </c>
      <c r="E1080">
        <v>7</v>
      </c>
    </row>
    <row r="1081" spans="1:5" hidden="1">
      <c r="A1081">
        <v>9</v>
      </c>
      <c r="B1081" t="s">
        <v>173</v>
      </c>
      <c r="D1081" t="s">
        <v>91</v>
      </c>
      <c r="E1081">
        <v>6</v>
      </c>
    </row>
    <row r="1082" spans="1:5" hidden="1">
      <c r="A1082">
        <v>10</v>
      </c>
      <c r="B1082" t="s">
        <v>174</v>
      </c>
      <c r="D1082" t="s">
        <v>91</v>
      </c>
      <c r="E1082">
        <v>3</v>
      </c>
    </row>
    <row r="1083" spans="1:5" hidden="1">
      <c r="A1083">
        <v>11</v>
      </c>
      <c r="B1083" t="s">
        <v>175</v>
      </c>
      <c r="D1083" t="s">
        <v>91</v>
      </c>
      <c r="E1083">
        <v>7</v>
      </c>
    </row>
    <row r="1084" spans="1:5" hidden="1">
      <c r="A1084">
        <v>12</v>
      </c>
      <c r="B1084" t="s">
        <v>176</v>
      </c>
      <c r="D1084" t="s">
        <v>91</v>
      </c>
      <c r="E1084">
        <v>3</v>
      </c>
    </row>
    <row r="1085" spans="1:5" hidden="1">
      <c r="A1085">
        <v>13</v>
      </c>
      <c r="B1085" t="s">
        <v>177</v>
      </c>
      <c r="D1085" t="s">
        <v>91</v>
      </c>
      <c r="E1085">
        <v>7</v>
      </c>
    </row>
    <row r="1086" spans="1:5" hidden="1">
      <c r="A1086">
        <v>14</v>
      </c>
      <c r="B1086" t="s">
        <v>178</v>
      </c>
      <c r="D1086" t="s">
        <v>91</v>
      </c>
      <c r="E1086">
        <v>7</v>
      </c>
    </row>
    <row r="1087" spans="1:5" hidden="1">
      <c r="A1087">
        <v>15</v>
      </c>
      <c r="B1087" t="s">
        <v>179</v>
      </c>
      <c r="D1087" t="s">
        <v>91</v>
      </c>
      <c r="E1087">
        <v>7</v>
      </c>
    </row>
    <row r="1088" spans="1:5" hidden="1">
      <c r="A1088">
        <v>16</v>
      </c>
      <c r="B1088" t="s">
        <v>180</v>
      </c>
      <c r="D1088" t="s">
        <v>91</v>
      </c>
      <c r="E1088">
        <v>1</v>
      </c>
    </row>
    <row r="1089" spans="1:5" hidden="1">
      <c r="A1089">
        <v>17</v>
      </c>
      <c r="B1089" t="s">
        <v>165</v>
      </c>
      <c r="D1089" t="s">
        <v>91</v>
      </c>
      <c r="E1089">
        <v>5</v>
      </c>
    </row>
    <row r="1090" spans="1:5" hidden="1">
      <c r="A1090">
        <v>1</v>
      </c>
      <c r="B1090" t="s">
        <v>166</v>
      </c>
      <c r="D1090" t="s">
        <v>92</v>
      </c>
      <c r="E1090">
        <v>0.5714285714285714</v>
      </c>
    </row>
    <row r="1091" spans="1:5" hidden="1">
      <c r="A1091">
        <v>2</v>
      </c>
      <c r="B1091" t="s">
        <v>167</v>
      </c>
      <c r="D1091" t="s">
        <v>92</v>
      </c>
      <c r="E1091">
        <v>0.2857142857142857</v>
      </c>
    </row>
    <row r="1092" spans="1:5" hidden="1">
      <c r="A1092">
        <v>4</v>
      </c>
      <c r="B1092" t="s">
        <v>444</v>
      </c>
      <c r="D1092" t="s">
        <v>92</v>
      </c>
      <c r="E1092">
        <v>0.8571428571428571</v>
      </c>
    </row>
    <row r="1093" spans="1:5" hidden="1">
      <c r="A1093">
        <v>5</v>
      </c>
      <c r="B1093" t="s">
        <v>169</v>
      </c>
      <c r="D1093" t="s">
        <v>92</v>
      </c>
      <c r="E1093">
        <v>1</v>
      </c>
    </row>
    <row r="1094" spans="1:5" hidden="1">
      <c r="A1094">
        <v>6</v>
      </c>
      <c r="B1094" t="s">
        <v>170</v>
      </c>
      <c r="D1094" t="s">
        <v>92</v>
      </c>
      <c r="E1094">
        <v>1</v>
      </c>
    </row>
    <row r="1095" spans="1:5" hidden="1">
      <c r="A1095">
        <v>7</v>
      </c>
      <c r="B1095" t="s">
        <v>171</v>
      </c>
      <c r="D1095" t="s">
        <v>92</v>
      </c>
      <c r="E1095">
        <v>0.5714285714285714</v>
      </c>
    </row>
    <row r="1096" spans="1:5" hidden="1">
      <c r="A1096">
        <v>8</v>
      </c>
      <c r="B1096" t="s">
        <v>172</v>
      </c>
      <c r="D1096" t="s">
        <v>92</v>
      </c>
      <c r="E1096">
        <v>1</v>
      </c>
    </row>
    <row r="1097" spans="1:5" hidden="1">
      <c r="A1097">
        <v>9</v>
      </c>
      <c r="B1097" t="s">
        <v>173</v>
      </c>
      <c r="D1097" t="s">
        <v>92</v>
      </c>
      <c r="E1097">
        <v>0.8571428571428571</v>
      </c>
    </row>
    <row r="1098" spans="1:5" hidden="1">
      <c r="A1098">
        <v>10</v>
      </c>
      <c r="B1098" t="s">
        <v>174</v>
      </c>
      <c r="D1098" t="s">
        <v>92</v>
      </c>
      <c r="E1098">
        <v>0.42857142857142855</v>
      </c>
    </row>
    <row r="1099" spans="1:5" hidden="1">
      <c r="A1099">
        <v>11</v>
      </c>
      <c r="B1099" t="s">
        <v>175</v>
      </c>
      <c r="D1099" t="s">
        <v>92</v>
      </c>
      <c r="E1099">
        <v>1</v>
      </c>
    </row>
    <row r="1100" spans="1:5" hidden="1">
      <c r="A1100">
        <v>12</v>
      </c>
      <c r="B1100" t="s">
        <v>176</v>
      </c>
      <c r="D1100" t="s">
        <v>92</v>
      </c>
      <c r="E1100">
        <v>0.42857142857142855</v>
      </c>
    </row>
    <row r="1101" spans="1:5" hidden="1">
      <c r="A1101">
        <v>13</v>
      </c>
      <c r="B1101" t="s">
        <v>177</v>
      </c>
      <c r="D1101" t="s">
        <v>92</v>
      </c>
      <c r="E1101">
        <v>1</v>
      </c>
    </row>
    <row r="1102" spans="1:5" hidden="1">
      <c r="A1102">
        <v>14</v>
      </c>
      <c r="B1102" t="s">
        <v>178</v>
      </c>
      <c r="D1102" t="s">
        <v>92</v>
      </c>
      <c r="E1102">
        <v>1</v>
      </c>
    </row>
    <row r="1103" spans="1:5" hidden="1">
      <c r="A1103">
        <v>15</v>
      </c>
      <c r="B1103" t="s">
        <v>179</v>
      </c>
      <c r="D1103" t="s">
        <v>92</v>
      </c>
      <c r="E1103">
        <v>1</v>
      </c>
    </row>
    <row r="1104" spans="1:5" hidden="1">
      <c r="A1104">
        <v>16</v>
      </c>
      <c r="B1104" t="s">
        <v>180</v>
      </c>
      <c r="D1104" t="s">
        <v>92</v>
      </c>
      <c r="E1104">
        <v>0.14285714285714285</v>
      </c>
    </row>
    <row r="1105" spans="1:5" hidden="1">
      <c r="A1105">
        <v>17</v>
      </c>
      <c r="B1105" t="s">
        <v>165</v>
      </c>
      <c r="D1105" t="s">
        <v>92</v>
      </c>
      <c r="E1105">
        <v>0.74285714285714277</v>
      </c>
    </row>
    <row r="1106" spans="1:5" hidden="1">
      <c r="A1106">
        <v>1</v>
      </c>
      <c r="B1106" t="s">
        <v>166</v>
      </c>
      <c r="D1106" t="s">
        <v>93</v>
      </c>
      <c r="E1106">
        <v>1</v>
      </c>
    </row>
    <row r="1107" spans="1:5" hidden="1">
      <c r="A1107">
        <v>2</v>
      </c>
      <c r="B1107" t="s">
        <v>167</v>
      </c>
      <c r="D1107" t="s">
        <v>93</v>
      </c>
      <c r="E1107">
        <v>0</v>
      </c>
    </row>
    <row r="1108" spans="1:5" hidden="1">
      <c r="A1108">
        <v>4</v>
      </c>
      <c r="B1108" t="s">
        <v>444</v>
      </c>
      <c r="D1108" t="s">
        <v>93</v>
      </c>
      <c r="E1108">
        <v>1</v>
      </c>
    </row>
    <row r="1109" spans="1:5" hidden="1">
      <c r="A1109">
        <v>5</v>
      </c>
      <c r="B1109" t="s">
        <v>169</v>
      </c>
      <c r="D1109" t="s">
        <v>93</v>
      </c>
      <c r="E1109">
        <v>1</v>
      </c>
    </row>
    <row r="1110" spans="1:5" hidden="1">
      <c r="A1110">
        <v>6</v>
      </c>
      <c r="B1110" t="s">
        <v>170</v>
      </c>
      <c r="D1110" t="s">
        <v>93</v>
      </c>
      <c r="E1110">
        <v>1</v>
      </c>
    </row>
    <row r="1111" spans="1:5" hidden="1">
      <c r="A1111">
        <v>7</v>
      </c>
      <c r="B1111" t="s">
        <v>171</v>
      </c>
      <c r="D1111" t="s">
        <v>93</v>
      </c>
      <c r="E1111">
        <v>0</v>
      </c>
    </row>
    <row r="1112" spans="1:5" hidden="1">
      <c r="A1112">
        <v>8</v>
      </c>
      <c r="B1112" t="s">
        <v>172</v>
      </c>
      <c r="D1112" t="s">
        <v>93</v>
      </c>
      <c r="E1112">
        <v>1</v>
      </c>
    </row>
    <row r="1113" spans="1:5" hidden="1">
      <c r="A1113">
        <v>9</v>
      </c>
      <c r="B1113" t="s">
        <v>173</v>
      </c>
      <c r="D1113" t="s">
        <v>93</v>
      </c>
      <c r="E1113">
        <v>1</v>
      </c>
    </row>
    <row r="1114" spans="1:5" hidden="1">
      <c r="A1114">
        <v>10</v>
      </c>
      <c r="B1114" t="s">
        <v>174</v>
      </c>
      <c r="D1114" t="s">
        <v>93</v>
      </c>
      <c r="E1114">
        <v>1</v>
      </c>
    </row>
    <row r="1115" spans="1:5" hidden="1">
      <c r="A1115">
        <v>11</v>
      </c>
      <c r="B1115" t="s">
        <v>175</v>
      </c>
      <c r="D1115" t="s">
        <v>93</v>
      </c>
      <c r="E1115">
        <v>1</v>
      </c>
    </row>
    <row r="1116" spans="1:5" hidden="1">
      <c r="A1116">
        <v>12</v>
      </c>
      <c r="B1116" t="s">
        <v>176</v>
      </c>
      <c r="D1116" t="s">
        <v>93</v>
      </c>
      <c r="E1116">
        <v>0</v>
      </c>
    </row>
    <row r="1117" spans="1:5" hidden="1">
      <c r="A1117">
        <v>13</v>
      </c>
      <c r="B1117" t="s">
        <v>177</v>
      </c>
      <c r="D1117" t="s">
        <v>93</v>
      </c>
      <c r="E1117">
        <v>1</v>
      </c>
    </row>
    <row r="1118" spans="1:5" hidden="1">
      <c r="A1118">
        <v>14</v>
      </c>
      <c r="B1118" t="s">
        <v>178</v>
      </c>
      <c r="D1118" t="s">
        <v>93</v>
      </c>
      <c r="E1118">
        <v>1</v>
      </c>
    </row>
    <row r="1119" spans="1:5" hidden="1">
      <c r="A1119">
        <v>15</v>
      </c>
      <c r="B1119" t="s">
        <v>179</v>
      </c>
      <c r="D1119" t="s">
        <v>93</v>
      </c>
      <c r="E1119">
        <v>1</v>
      </c>
    </row>
    <row r="1120" spans="1:5" hidden="1">
      <c r="A1120">
        <v>16</v>
      </c>
      <c r="B1120" t="s">
        <v>180</v>
      </c>
      <c r="D1120" t="s">
        <v>93</v>
      </c>
      <c r="E1120">
        <v>0</v>
      </c>
    </row>
    <row r="1121" spans="1:5" hidden="1">
      <c r="A1121">
        <v>1</v>
      </c>
      <c r="B1121" t="s">
        <v>166</v>
      </c>
      <c r="D1121" t="s">
        <v>94</v>
      </c>
      <c r="E1121">
        <v>1</v>
      </c>
    </row>
    <row r="1122" spans="1:5" hidden="1">
      <c r="A1122">
        <v>2</v>
      </c>
      <c r="B1122" t="s">
        <v>167</v>
      </c>
      <c r="D1122" t="s">
        <v>94</v>
      </c>
      <c r="E1122">
        <v>0</v>
      </c>
    </row>
    <row r="1123" spans="1:5" hidden="1">
      <c r="A1123">
        <v>4</v>
      </c>
      <c r="B1123" t="s">
        <v>444</v>
      </c>
      <c r="D1123" t="s">
        <v>94</v>
      </c>
      <c r="E1123">
        <v>1</v>
      </c>
    </row>
    <row r="1124" spans="1:5" hidden="1">
      <c r="A1124">
        <v>5</v>
      </c>
      <c r="B1124" t="s">
        <v>169</v>
      </c>
      <c r="D1124" t="s">
        <v>94</v>
      </c>
      <c r="E1124">
        <v>1</v>
      </c>
    </row>
    <row r="1125" spans="1:5" hidden="1">
      <c r="A1125">
        <v>6</v>
      </c>
      <c r="B1125" t="s">
        <v>170</v>
      </c>
      <c r="D1125" t="s">
        <v>94</v>
      </c>
      <c r="E1125">
        <v>1</v>
      </c>
    </row>
    <row r="1126" spans="1:5" hidden="1">
      <c r="A1126">
        <v>7</v>
      </c>
      <c r="B1126" t="s">
        <v>171</v>
      </c>
      <c r="D1126" t="s">
        <v>94</v>
      </c>
      <c r="E1126">
        <v>0</v>
      </c>
    </row>
    <row r="1127" spans="1:5" hidden="1">
      <c r="A1127">
        <v>8</v>
      </c>
      <c r="B1127" t="s">
        <v>172</v>
      </c>
      <c r="D1127" t="s">
        <v>94</v>
      </c>
      <c r="E1127">
        <v>1</v>
      </c>
    </row>
    <row r="1128" spans="1:5" hidden="1">
      <c r="A1128">
        <v>9</v>
      </c>
      <c r="B1128" t="s">
        <v>173</v>
      </c>
      <c r="D1128" t="s">
        <v>94</v>
      </c>
      <c r="E1128">
        <v>1</v>
      </c>
    </row>
    <row r="1129" spans="1:5" hidden="1">
      <c r="A1129">
        <v>10</v>
      </c>
      <c r="B1129" t="s">
        <v>174</v>
      </c>
      <c r="D1129" t="s">
        <v>94</v>
      </c>
      <c r="E1129">
        <v>1</v>
      </c>
    </row>
    <row r="1130" spans="1:5" hidden="1">
      <c r="A1130">
        <v>11</v>
      </c>
      <c r="B1130" t="s">
        <v>175</v>
      </c>
      <c r="D1130" t="s">
        <v>94</v>
      </c>
      <c r="E1130">
        <v>1</v>
      </c>
    </row>
    <row r="1131" spans="1:5" hidden="1">
      <c r="A1131">
        <v>12</v>
      </c>
      <c r="B1131" t="s">
        <v>176</v>
      </c>
      <c r="D1131" t="s">
        <v>94</v>
      </c>
      <c r="E1131">
        <v>0</v>
      </c>
    </row>
    <row r="1132" spans="1:5" hidden="1">
      <c r="A1132">
        <v>13</v>
      </c>
      <c r="B1132" t="s">
        <v>177</v>
      </c>
      <c r="D1132" t="s">
        <v>94</v>
      </c>
      <c r="E1132">
        <v>1</v>
      </c>
    </row>
    <row r="1133" spans="1:5" hidden="1">
      <c r="A1133">
        <v>14</v>
      </c>
      <c r="B1133" t="s">
        <v>178</v>
      </c>
      <c r="D1133" t="s">
        <v>94</v>
      </c>
      <c r="E1133">
        <v>1</v>
      </c>
    </row>
    <row r="1134" spans="1:5" hidden="1">
      <c r="A1134">
        <v>15</v>
      </c>
      <c r="B1134" t="s">
        <v>179</v>
      </c>
      <c r="D1134" t="s">
        <v>94</v>
      </c>
      <c r="E1134">
        <v>1</v>
      </c>
    </row>
    <row r="1135" spans="1:5" hidden="1">
      <c r="A1135">
        <v>16</v>
      </c>
      <c r="B1135" t="s">
        <v>180</v>
      </c>
      <c r="D1135" t="s">
        <v>94</v>
      </c>
      <c r="E1135">
        <v>0</v>
      </c>
    </row>
    <row r="1136" spans="1:5" hidden="1">
      <c r="A1136">
        <v>1</v>
      </c>
      <c r="B1136" t="s">
        <v>166</v>
      </c>
      <c r="C1136" t="s">
        <v>449</v>
      </c>
      <c r="D1136" t="s">
        <v>95</v>
      </c>
      <c r="E1136">
        <v>8.9</v>
      </c>
    </row>
    <row r="1137" spans="1:5" hidden="1">
      <c r="A1137">
        <v>4</v>
      </c>
      <c r="B1137" t="s">
        <v>444</v>
      </c>
      <c r="C1137" t="s">
        <v>449</v>
      </c>
      <c r="D1137" t="s">
        <v>95</v>
      </c>
      <c r="E1137">
        <v>9.1999999999999993</v>
      </c>
    </row>
    <row r="1138" spans="1:5" hidden="1">
      <c r="A1138">
        <v>5</v>
      </c>
      <c r="B1138" t="s">
        <v>169</v>
      </c>
      <c r="C1138" t="s">
        <v>449</v>
      </c>
      <c r="D1138" t="s">
        <v>95</v>
      </c>
      <c r="E1138">
        <v>8.9</v>
      </c>
    </row>
    <row r="1139" spans="1:5" hidden="1">
      <c r="A1139">
        <v>6</v>
      </c>
      <c r="B1139" t="s">
        <v>170</v>
      </c>
      <c r="C1139" t="s">
        <v>449</v>
      </c>
      <c r="D1139" t="s">
        <v>95</v>
      </c>
      <c r="E1139">
        <v>46.2</v>
      </c>
    </row>
    <row r="1140" spans="1:5" hidden="1">
      <c r="A1140">
        <v>7</v>
      </c>
      <c r="B1140" t="s">
        <v>171</v>
      </c>
      <c r="C1140" t="s">
        <v>449</v>
      </c>
      <c r="D1140" t="s">
        <v>95</v>
      </c>
      <c r="E1140">
        <v>33.4</v>
      </c>
    </row>
    <row r="1141" spans="1:5" hidden="1">
      <c r="A1141">
        <v>8</v>
      </c>
      <c r="B1141" t="s">
        <v>172</v>
      </c>
      <c r="C1141" t="s">
        <v>449</v>
      </c>
      <c r="D1141" t="s">
        <v>95</v>
      </c>
      <c r="E1141">
        <v>26.7</v>
      </c>
    </row>
    <row r="1142" spans="1:5" hidden="1">
      <c r="A1142">
        <v>10</v>
      </c>
      <c r="B1142" t="s">
        <v>174</v>
      </c>
      <c r="C1142" t="s">
        <v>449</v>
      </c>
      <c r="D1142" t="s">
        <v>95</v>
      </c>
      <c r="E1142">
        <v>21.5</v>
      </c>
    </row>
    <row r="1143" spans="1:5" hidden="1">
      <c r="A1143">
        <v>13</v>
      </c>
      <c r="B1143" t="s">
        <v>177</v>
      </c>
      <c r="C1143" t="s">
        <v>449</v>
      </c>
      <c r="D1143" t="s">
        <v>95</v>
      </c>
      <c r="E1143">
        <v>4.9000000000000004</v>
      </c>
    </row>
    <row r="1144" spans="1:5" hidden="1">
      <c r="A1144">
        <v>14</v>
      </c>
      <c r="B1144" t="s">
        <v>178</v>
      </c>
      <c r="C1144" t="s">
        <v>449</v>
      </c>
      <c r="D1144" t="s">
        <v>95</v>
      </c>
      <c r="E1144">
        <v>24.2</v>
      </c>
    </row>
    <row r="1145" spans="1:5" hidden="1">
      <c r="A1145">
        <v>15</v>
      </c>
      <c r="B1145" t="s">
        <v>179</v>
      </c>
      <c r="C1145" t="s">
        <v>449</v>
      </c>
      <c r="D1145" t="s">
        <v>95</v>
      </c>
      <c r="E1145">
        <v>5.0999999999999996</v>
      </c>
    </row>
    <row r="1146" spans="1:5" hidden="1">
      <c r="A1146">
        <v>16</v>
      </c>
      <c r="B1146" t="s">
        <v>180</v>
      </c>
      <c r="C1146" t="s">
        <v>449</v>
      </c>
      <c r="D1146" t="s">
        <v>95</v>
      </c>
      <c r="E1146">
        <v>31.8</v>
      </c>
    </row>
    <row r="1147" spans="1:5" hidden="1">
      <c r="A1147">
        <v>17</v>
      </c>
      <c r="B1147" t="s">
        <v>165</v>
      </c>
      <c r="C1147" t="s">
        <v>449</v>
      </c>
      <c r="D1147" t="s">
        <v>95</v>
      </c>
      <c r="E1147">
        <v>21.5</v>
      </c>
    </row>
    <row r="1148" spans="1:5" hidden="1">
      <c r="A1148">
        <v>1</v>
      </c>
      <c r="B1148" t="s">
        <v>166</v>
      </c>
      <c r="C1148" t="s">
        <v>72</v>
      </c>
      <c r="D1148" t="s">
        <v>96</v>
      </c>
      <c r="E1148">
        <v>1</v>
      </c>
    </row>
    <row r="1149" spans="1:5" hidden="1">
      <c r="A1149">
        <v>2</v>
      </c>
      <c r="B1149" t="s">
        <v>167</v>
      </c>
      <c r="C1149" t="s">
        <v>72</v>
      </c>
      <c r="D1149" t="s">
        <v>96</v>
      </c>
      <c r="E1149">
        <v>1</v>
      </c>
    </row>
    <row r="1150" spans="1:5" hidden="1">
      <c r="A1150">
        <v>4</v>
      </c>
      <c r="B1150" t="s">
        <v>444</v>
      </c>
      <c r="C1150" t="s">
        <v>72</v>
      </c>
      <c r="D1150" t="s">
        <v>96</v>
      </c>
      <c r="E1150">
        <v>1</v>
      </c>
    </row>
    <row r="1151" spans="1:5" hidden="1">
      <c r="A1151">
        <v>5</v>
      </c>
      <c r="B1151" t="s">
        <v>169</v>
      </c>
      <c r="C1151" t="s">
        <v>72</v>
      </c>
      <c r="D1151" t="s">
        <v>96</v>
      </c>
      <c r="E1151">
        <v>1</v>
      </c>
    </row>
    <row r="1152" spans="1:5" hidden="1">
      <c r="A1152">
        <v>6</v>
      </c>
      <c r="B1152" t="s">
        <v>170</v>
      </c>
      <c r="C1152" t="s">
        <v>72</v>
      </c>
      <c r="D1152" t="s">
        <v>96</v>
      </c>
      <c r="E1152">
        <v>1</v>
      </c>
    </row>
    <row r="1153" spans="1:5" hidden="1">
      <c r="A1153">
        <v>7</v>
      </c>
      <c r="B1153" t="s">
        <v>171</v>
      </c>
      <c r="C1153" t="s">
        <v>72</v>
      </c>
      <c r="D1153" t="s">
        <v>96</v>
      </c>
      <c r="E1153">
        <v>1</v>
      </c>
    </row>
    <row r="1154" spans="1:5" hidden="1">
      <c r="A1154">
        <v>8</v>
      </c>
      <c r="B1154" t="s">
        <v>172</v>
      </c>
      <c r="C1154" t="s">
        <v>72</v>
      </c>
      <c r="D1154" t="s">
        <v>96</v>
      </c>
      <c r="E1154">
        <v>1</v>
      </c>
    </row>
    <row r="1155" spans="1:5" hidden="1">
      <c r="A1155">
        <v>9</v>
      </c>
      <c r="B1155" t="s">
        <v>173</v>
      </c>
      <c r="C1155" t="s">
        <v>72</v>
      </c>
      <c r="D1155" t="s">
        <v>96</v>
      </c>
      <c r="E1155">
        <v>1</v>
      </c>
    </row>
    <row r="1156" spans="1:5" hidden="1">
      <c r="A1156">
        <v>10</v>
      </c>
      <c r="B1156" t="s">
        <v>174</v>
      </c>
      <c r="C1156" t="s">
        <v>72</v>
      </c>
      <c r="D1156" t="s">
        <v>96</v>
      </c>
      <c r="E1156">
        <v>1</v>
      </c>
    </row>
    <row r="1157" spans="1:5" hidden="1">
      <c r="A1157">
        <v>11</v>
      </c>
      <c r="B1157" t="s">
        <v>175</v>
      </c>
      <c r="C1157" t="s">
        <v>72</v>
      </c>
      <c r="D1157" t="s">
        <v>96</v>
      </c>
      <c r="E1157">
        <v>1</v>
      </c>
    </row>
    <row r="1158" spans="1:5" hidden="1">
      <c r="A1158">
        <v>12</v>
      </c>
      <c r="B1158" t="s">
        <v>176</v>
      </c>
      <c r="C1158" t="s">
        <v>72</v>
      </c>
      <c r="D1158" t="s">
        <v>96</v>
      </c>
      <c r="E1158">
        <v>1</v>
      </c>
    </row>
    <row r="1159" spans="1:5" hidden="1">
      <c r="A1159">
        <v>13</v>
      </c>
      <c r="B1159" t="s">
        <v>177</v>
      </c>
      <c r="C1159" t="s">
        <v>72</v>
      </c>
      <c r="D1159" t="s">
        <v>96</v>
      </c>
      <c r="E1159">
        <v>1</v>
      </c>
    </row>
    <row r="1160" spans="1:5" hidden="1">
      <c r="A1160">
        <v>14</v>
      </c>
      <c r="B1160" t="s">
        <v>178</v>
      </c>
      <c r="C1160" t="s">
        <v>72</v>
      </c>
      <c r="D1160" t="s">
        <v>96</v>
      </c>
      <c r="E1160">
        <v>1</v>
      </c>
    </row>
    <row r="1161" spans="1:5" hidden="1">
      <c r="A1161">
        <v>15</v>
      </c>
      <c r="B1161" t="s">
        <v>179</v>
      </c>
      <c r="C1161" t="s">
        <v>72</v>
      </c>
      <c r="D1161" t="s">
        <v>96</v>
      </c>
      <c r="E1161">
        <v>1</v>
      </c>
    </row>
    <row r="1162" spans="1:5" hidden="1">
      <c r="A1162">
        <v>16</v>
      </c>
      <c r="B1162" t="s">
        <v>180</v>
      </c>
      <c r="C1162" t="s">
        <v>72</v>
      </c>
      <c r="D1162" t="s">
        <v>96</v>
      </c>
      <c r="E1162">
        <v>1</v>
      </c>
    </row>
    <row r="1163" spans="1:5" hidden="1">
      <c r="A1163">
        <v>1</v>
      </c>
      <c r="B1163" t="s">
        <v>166</v>
      </c>
      <c r="C1163" t="s">
        <v>72</v>
      </c>
      <c r="D1163" t="s">
        <v>97</v>
      </c>
      <c r="E1163">
        <v>1</v>
      </c>
    </row>
    <row r="1164" spans="1:5" hidden="1">
      <c r="A1164">
        <v>2</v>
      </c>
      <c r="B1164" t="s">
        <v>167</v>
      </c>
      <c r="C1164" t="s">
        <v>72</v>
      </c>
      <c r="D1164" t="s">
        <v>97</v>
      </c>
      <c r="E1164">
        <v>1</v>
      </c>
    </row>
    <row r="1165" spans="1:5" hidden="1">
      <c r="A1165">
        <v>4</v>
      </c>
      <c r="B1165" t="s">
        <v>444</v>
      </c>
      <c r="C1165" t="s">
        <v>72</v>
      </c>
      <c r="D1165" t="s">
        <v>97</v>
      </c>
      <c r="E1165">
        <v>1</v>
      </c>
    </row>
    <row r="1166" spans="1:5" hidden="1">
      <c r="A1166">
        <v>5</v>
      </c>
      <c r="B1166" t="s">
        <v>169</v>
      </c>
      <c r="C1166" t="s">
        <v>72</v>
      </c>
      <c r="D1166" t="s">
        <v>97</v>
      </c>
      <c r="E1166">
        <v>1</v>
      </c>
    </row>
    <row r="1167" spans="1:5" hidden="1">
      <c r="A1167">
        <v>6</v>
      </c>
      <c r="B1167" t="s">
        <v>170</v>
      </c>
      <c r="C1167" t="s">
        <v>72</v>
      </c>
      <c r="D1167" t="s">
        <v>97</v>
      </c>
      <c r="E1167">
        <v>1</v>
      </c>
    </row>
    <row r="1168" spans="1:5" hidden="1">
      <c r="A1168">
        <v>7</v>
      </c>
      <c r="B1168" t="s">
        <v>171</v>
      </c>
      <c r="C1168" t="s">
        <v>72</v>
      </c>
      <c r="D1168" t="s">
        <v>97</v>
      </c>
      <c r="E1168">
        <v>1</v>
      </c>
    </row>
    <row r="1169" spans="1:5" hidden="1">
      <c r="A1169">
        <v>8</v>
      </c>
      <c r="B1169" t="s">
        <v>172</v>
      </c>
      <c r="C1169" t="s">
        <v>72</v>
      </c>
      <c r="D1169" t="s">
        <v>97</v>
      </c>
      <c r="E1169">
        <v>1</v>
      </c>
    </row>
    <row r="1170" spans="1:5" hidden="1">
      <c r="A1170">
        <v>9</v>
      </c>
      <c r="B1170" t="s">
        <v>173</v>
      </c>
      <c r="C1170" t="s">
        <v>72</v>
      </c>
      <c r="D1170" t="s">
        <v>97</v>
      </c>
      <c r="E1170">
        <v>1</v>
      </c>
    </row>
    <row r="1171" spans="1:5" hidden="1">
      <c r="A1171">
        <v>10</v>
      </c>
      <c r="B1171" t="s">
        <v>174</v>
      </c>
      <c r="C1171" t="s">
        <v>72</v>
      </c>
      <c r="D1171" t="s">
        <v>97</v>
      </c>
      <c r="E1171">
        <v>1</v>
      </c>
    </row>
    <row r="1172" spans="1:5" hidden="1">
      <c r="A1172">
        <v>11</v>
      </c>
      <c r="B1172" t="s">
        <v>175</v>
      </c>
      <c r="C1172" t="s">
        <v>72</v>
      </c>
      <c r="D1172" t="s">
        <v>97</v>
      </c>
      <c r="E1172">
        <v>1</v>
      </c>
    </row>
    <row r="1173" spans="1:5" hidden="1">
      <c r="A1173">
        <v>12</v>
      </c>
      <c r="B1173" t="s">
        <v>176</v>
      </c>
      <c r="C1173" t="s">
        <v>72</v>
      </c>
      <c r="D1173" t="s">
        <v>97</v>
      </c>
      <c r="E1173">
        <v>0</v>
      </c>
    </row>
    <row r="1174" spans="1:5" hidden="1">
      <c r="A1174">
        <v>13</v>
      </c>
      <c r="B1174" t="s">
        <v>177</v>
      </c>
      <c r="C1174" t="s">
        <v>72</v>
      </c>
      <c r="D1174" t="s">
        <v>97</v>
      </c>
      <c r="E1174">
        <v>1</v>
      </c>
    </row>
    <row r="1175" spans="1:5" hidden="1">
      <c r="A1175">
        <v>14</v>
      </c>
      <c r="B1175" t="s">
        <v>178</v>
      </c>
      <c r="C1175" t="s">
        <v>72</v>
      </c>
      <c r="D1175" t="s">
        <v>97</v>
      </c>
      <c r="E1175">
        <v>1</v>
      </c>
    </row>
    <row r="1176" spans="1:5" hidden="1">
      <c r="A1176">
        <v>15</v>
      </c>
      <c r="B1176" t="s">
        <v>179</v>
      </c>
      <c r="C1176" t="s">
        <v>72</v>
      </c>
      <c r="D1176" t="s">
        <v>97</v>
      </c>
      <c r="E1176">
        <v>1</v>
      </c>
    </row>
    <row r="1177" spans="1:5" hidden="1">
      <c r="A1177">
        <v>16</v>
      </c>
      <c r="B1177" t="s">
        <v>180</v>
      </c>
      <c r="C1177" t="s">
        <v>72</v>
      </c>
      <c r="D1177" t="s">
        <v>97</v>
      </c>
      <c r="E1177">
        <v>1</v>
      </c>
    </row>
    <row r="1178" spans="1:5" hidden="1">
      <c r="A1178">
        <v>1</v>
      </c>
      <c r="B1178" t="s">
        <v>166</v>
      </c>
      <c r="C1178" t="s">
        <v>133</v>
      </c>
      <c r="D1178" t="s">
        <v>98</v>
      </c>
      <c r="E1178">
        <v>1</v>
      </c>
    </row>
    <row r="1179" spans="1:5" hidden="1">
      <c r="A1179">
        <v>2</v>
      </c>
      <c r="B1179" t="s">
        <v>167</v>
      </c>
      <c r="C1179" t="s">
        <v>133</v>
      </c>
      <c r="D1179" t="s">
        <v>98</v>
      </c>
      <c r="E1179">
        <v>1</v>
      </c>
    </row>
    <row r="1180" spans="1:5" hidden="1">
      <c r="A1180">
        <v>4</v>
      </c>
      <c r="B1180" t="s">
        <v>444</v>
      </c>
      <c r="C1180" t="s">
        <v>133</v>
      </c>
      <c r="D1180" t="s">
        <v>98</v>
      </c>
      <c r="E1180">
        <v>1</v>
      </c>
    </row>
    <row r="1181" spans="1:5" hidden="1">
      <c r="A1181">
        <v>5</v>
      </c>
      <c r="B1181" t="s">
        <v>169</v>
      </c>
      <c r="C1181" t="s">
        <v>133</v>
      </c>
      <c r="D1181" t="s">
        <v>98</v>
      </c>
      <c r="E1181">
        <v>1</v>
      </c>
    </row>
    <row r="1182" spans="1:5" hidden="1">
      <c r="A1182">
        <v>6</v>
      </c>
      <c r="B1182" t="s">
        <v>170</v>
      </c>
      <c r="C1182" t="s">
        <v>133</v>
      </c>
      <c r="D1182" t="s">
        <v>98</v>
      </c>
      <c r="E1182">
        <v>1</v>
      </c>
    </row>
    <row r="1183" spans="1:5" hidden="1">
      <c r="A1183">
        <v>7</v>
      </c>
      <c r="B1183" t="s">
        <v>171</v>
      </c>
      <c r="C1183" t="s">
        <v>133</v>
      </c>
      <c r="D1183" t="s">
        <v>98</v>
      </c>
      <c r="E1183">
        <v>1</v>
      </c>
    </row>
    <row r="1184" spans="1:5" hidden="1">
      <c r="A1184">
        <v>8</v>
      </c>
      <c r="B1184" t="s">
        <v>172</v>
      </c>
      <c r="C1184" t="s">
        <v>133</v>
      </c>
      <c r="D1184" t="s">
        <v>98</v>
      </c>
      <c r="E1184">
        <v>1</v>
      </c>
    </row>
    <row r="1185" spans="1:5" hidden="1">
      <c r="A1185">
        <v>9</v>
      </c>
      <c r="B1185" t="s">
        <v>173</v>
      </c>
      <c r="C1185" t="s">
        <v>133</v>
      </c>
      <c r="D1185" t="s">
        <v>98</v>
      </c>
      <c r="E1185">
        <v>1</v>
      </c>
    </row>
    <row r="1186" spans="1:5" hidden="1">
      <c r="A1186">
        <v>10</v>
      </c>
      <c r="B1186" t="s">
        <v>174</v>
      </c>
      <c r="C1186" t="s">
        <v>133</v>
      </c>
      <c r="D1186" t="s">
        <v>98</v>
      </c>
      <c r="E1186">
        <v>1</v>
      </c>
    </row>
    <row r="1187" spans="1:5" hidden="1">
      <c r="A1187">
        <v>11</v>
      </c>
      <c r="B1187" t="s">
        <v>175</v>
      </c>
      <c r="C1187" t="s">
        <v>133</v>
      </c>
      <c r="D1187" t="s">
        <v>98</v>
      </c>
      <c r="E1187">
        <v>1</v>
      </c>
    </row>
    <row r="1188" spans="1:5" hidden="1">
      <c r="A1188">
        <v>12</v>
      </c>
      <c r="B1188" t="s">
        <v>176</v>
      </c>
      <c r="C1188" t="s">
        <v>133</v>
      </c>
      <c r="D1188" t="s">
        <v>98</v>
      </c>
      <c r="E1188">
        <v>1</v>
      </c>
    </row>
    <row r="1189" spans="1:5" hidden="1">
      <c r="A1189">
        <v>13</v>
      </c>
      <c r="B1189" t="s">
        <v>177</v>
      </c>
      <c r="C1189" t="s">
        <v>133</v>
      </c>
      <c r="D1189" t="s">
        <v>98</v>
      </c>
      <c r="E1189">
        <v>1</v>
      </c>
    </row>
    <row r="1190" spans="1:5" hidden="1">
      <c r="A1190">
        <v>14</v>
      </c>
      <c r="B1190" t="s">
        <v>178</v>
      </c>
      <c r="C1190" t="s">
        <v>133</v>
      </c>
      <c r="D1190" t="s">
        <v>98</v>
      </c>
      <c r="E1190">
        <v>1</v>
      </c>
    </row>
    <row r="1191" spans="1:5" hidden="1">
      <c r="A1191">
        <v>15</v>
      </c>
      <c r="B1191" t="s">
        <v>179</v>
      </c>
      <c r="C1191" t="s">
        <v>133</v>
      </c>
      <c r="D1191" t="s">
        <v>98</v>
      </c>
      <c r="E1191">
        <v>1</v>
      </c>
    </row>
    <row r="1192" spans="1:5" hidden="1">
      <c r="A1192">
        <v>16</v>
      </c>
      <c r="B1192" t="s">
        <v>180</v>
      </c>
      <c r="C1192" t="s">
        <v>133</v>
      </c>
      <c r="D1192" t="s">
        <v>98</v>
      </c>
      <c r="E1192">
        <v>1</v>
      </c>
    </row>
    <row r="1193" spans="1:5" hidden="1">
      <c r="A1193">
        <v>1</v>
      </c>
      <c r="B1193" t="s">
        <v>166</v>
      </c>
      <c r="D1193" t="s">
        <v>100</v>
      </c>
      <c r="E1193">
        <v>1</v>
      </c>
    </row>
    <row r="1194" spans="1:5" hidden="1">
      <c r="A1194">
        <v>2</v>
      </c>
      <c r="B1194" t="s">
        <v>167</v>
      </c>
      <c r="D1194" t="s">
        <v>100</v>
      </c>
      <c r="E1194">
        <v>0</v>
      </c>
    </row>
    <row r="1195" spans="1:5" hidden="1">
      <c r="A1195">
        <v>4</v>
      </c>
      <c r="B1195" t="s">
        <v>444</v>
      </c>
      <c r="D1195" t="s">
        <v>100</v>
      </c>
      <c r="E1195">
        <v>0</v>
      </c>
    </row>
    <row r="1196" spans="1:5" hidden="1">
      <c r="A1196">
        <v>5</v>
      </c>
      <c r="B1196" t="s">
        <v>169</v>
      </c>
      <c r="D1196" t="s">
        <v>100</v>
      </c>
      <c r="E1196">
        <v>0</v>
      </c>
    </row>
    <row r="1197" spans="1:5" hidden="1">
      <c r="A1197">
        <v>6</v>
      </c>
      <c r="B1197" t="s">
        <v>170</v>
      </c>
      <c r="D1197" t="s">
        <v>100</v>
      </c>
      <c r="E1197">
        <v>0</v>
      </c>
    </row>
    <row r="1198" spans="1:5" hidden="1">
      <c r="A1198">
        <v>7</v>
      </c>
      <c r="B1198" t="s">
        <v>171</v>
      </c>
      <c r="D1198" t="s">
        <v>100</v>
      </c>
      <c r="E1198">
        <v>1</v>
      </c>
    </row>
    <row r="1199" spans="1:5" hidden="1">
      <c r="A1199">
        <v>8</v>
      </c>
      <c r="B1199" t="s">
        <v>172</v>
      </c>
      <c r="D1199" t="s">
        <v>100</v>
      </c>
      <c r="E1199">
        <v>1</v>
      </c>
    </row>
    <row r="1200" spans="1:5" hidden="1">
      <c r="A1200">
        <v>9</v>
      </c>
      <c r="B1200" t="s">
        <v>173</v>
      </c>
      <c r="D1200" t="s">
        <v>100</v>
      </c>
      <c r="E1200">
        <v>1</v>
      </c>
    </row>
    <row r="1201" spans="1:5" hidden="1">
      <c r="A1201">
        <v>10</v>
      </c>
      <c r="B1201" t="s">
        <v>174</v>
      </c>
      <c r="D1201" t="s">
        <v>100</v>
      </c>
      <c r="E1201">
        <v>1</v>
      </c>
    </row>
    <row r="1202" spans="1:5" hidden="1">
      <c r="A1202">
        <v>11</v>
      </c>
      <c r="B1202" t="s">
        <v>175</v>
      </c>
      <c r="D1202" t="s">
        <v>100</v>
      </c>
      <c r="E1202">
        <v>1</v>
      </c>
    </row>
    <row r="1203" spans="1:5" hidden="1">
      <c r="A1203">
        <v>12</v>
      </c>
      <c r="B1203" t="s">
        <v>176</v>
      </c>
      <c r="D1203" t="s">
        <v>100</v>
      </c>
      <c r="E1203">
        <v>1</v>
      </c>
    </row>
    <row r="1204" spans="1:5" hidden="1">
      <c r="A1204">
        <v>13</v>
      </c>
      <c r="B1204" t="s">
        <v>177</v>
      </c>
      <c r="D1204" t="s">
        <v>100</v>
      </c>
      <c r="E1204">
        <v>1</v>
      </c>
    </row>
    <row r="1205" spans="1:5" hidden="1">
      <c r="A1205">
        <v>14</v>
      </c>
      <c r="B1205" t="s">
        <v>178</v>
      </c>
      <c r="D1205" t="s">
        <v>100</v>
      </c>
      <c r="E1205">
        <v>1</v>
      </c>
    </row>
    <row r="1206" spans="1:5" hidden="1">
      <c r="A1206">
        <v>15</v>
      </c>
      <c r="B1206" t="s">
        <v>179</v>
      </c>
      <c r="D1206" t="s">
        <v>100</v>
      </c>
      <c r="E1206">
        <v>1</v>
      </c>
    </row>
    <row r="1207" spans="1:5" hidden="1">
      <c r="A1207">
        <v>16</v>
      </c>
      <c r="B1207" t="s">
        <v>180</v>
      </c>
      <c r="D1207" t="s">
        <v>100</v>
      </c>
      <c r="E1207">
        <v>1</v>
      </c>
    </row>
    <row r="1208" spans="1:5" hidden="1">
      <c r="A1208">
        <v>17</v>
      </c>
      <c r="B1208" t="s">
        <v>165</v>
      </c>
      <c r="D1208" t="s">
        <v>100</v>
      </c>
      <c r="E1208">
        <v>1</v>
      </c>
    </row>
    <row r="1209" spans="1:5" hidden="1">
      <c r="A1209">
        <v>1</v>
      </c>
      <c r="B1209" t="s">
        <v>166</v>
      </c>
      <c r="D1209" t="s">
        <v>101</v>
      </c>
      <c r="E1209">
        <v>1</v>
      </c>
    </row>
    <row r="1210" spans="1:5" hidden="1">
      <c r="A1210">
        <v>2</v>
      </c>
      <c r="B1210" t="s">
        <v>167</v>
      </c>
      <c r="D1210" t="s">
        <v>101</v>
      </c>
      <c r="E1210">
        <v>0</v>
      </c>
    </row>
    <row r="1211" spans="1:5" hidden="1">
      <c r="A1211">
        <v>4</v>
      </c>
      <c r="B1211" t="s">
        <v>444</v>
      </c>
      <c r="D1211" t="s">
        <v>101</v>
      </c>
      <c r="E1211">
        <v>0</v>
      </c>
    </row>
    <row r="1212" spans="1:5" hidden="1">
      <c r="A1212">
        <v>5</v>
      </c>
      <c r="B1212" t="s">
        <v>169</v>
      </c>
      <c r="D1212" t="s">
        <v>101</v>
      </c>
      <c r="E1212">
        <v>0</v>
      </c>
    </row>
    <row r="1213" spans="1:5" hidden="1">
      <c r="A1213">
        <v>6</v>
      </c>
      <c r="B1213" t="s">
        <v>170</v>
      </c>
      <c r="D1213" t="s">
        <v>101</v>
      </c>
      <c r="E1213">
        <v>0</v>
      </c>
    </row>
    <row r="1214" spans="1:5" hidden="1">
      <c r="A1214">
        <v>7</v>
      </c>
      <c r="B1214" t="s">
        <v>171</v>
      </c>
      <c r="D1214" t="s">
        <v>101</v>
      </c>
      <c r="E1214">
        <v>1</v>
      </c>
    </row>
    <row r="1215" spans="1:5" hidden="1">
      <c r="A1215">
        <v>8</v>
      </c>
      <c r="B1215" t="s">
        <v>172</v>
      </c>
      <c r="D1215" t="s">
        <v>101</v>
      </c>
      <c r="E1215">
        <v>1</v>
      </c>
    </row>
    <row r="1216" spans="1:5" hidden="1">
      <c r="A1216">
        <v>9</v>
      </c>
      <c r="B1216" t="s">
        <v>173</v>
      </c>
      <c r="D1216" t="s">
        <v>101</v>
      </c>
      <c r="E1216">
        <v>1</v>
      </c>
    </row>
    <row r="1217" spans="1:5" hidden="1">
      <c r="A1217">
        <v>10</v>
      </c>
      <c r="B1217" t="s">
        <v>174</v>
      </c>
      <c r="D1217" t="s">
        <v>101</v>
      </c>
      <c r="E1217">
        <v>1</v>
      </c>
    </row>
    <row r="1218" spans="1:5" hidden="1">
      <c r="A1218">
        <v>11</v>
      </c>
      <c r="B1218" t="s">
        <v>175</v>
      </c>
      <c r="D1218" t="s">
        <v>101</v>
      </c>
      <c r="E1218">
        <v>1</v>
      </c>
    </row>
    <row r="1219" spans="1:5" hidden="1">
      <c r="A1219">
        <v>12</v>
      </c>
      <c r="B1219" t="s">
        <v>176</v>
      </c>
      <c r="D1219" t="s">
        <v>101</v>
      </c>
      <c r="E1219">
        <v>1</v>
      </c>
    </row>
    <row r="1220" spans="1:5" hidden="1">
      <c r="A1220">
        <v>13</v>
      </c>
      <c r="B1220" t="s">
        <v>177</v>
      </c>
      <c r="D1220" t="s">
        <v>101</v>
      </c>
      <c r="E1220">
        <v>1</v>
      </c>
    </row>
    <row r="1221" spans="1:5" hidden="1">
      <c r="A1221">
        <v>14</v>
      </c>
      <c r="B1221" t="s">
        <v>178</v>
      </c>
      <c r="D1221" t="s">
        <v>101</v>
      </c>
      <c r="E1221">
        <v>1</v>
      </c>
    </row>
    <row r="1222" spans="1:5" hidden="1">
      <c r="A1222">
        <v>15</v>
      </c>
      <c r="B1222" t="s">
        <v>179</v>
      </c>
      <c r="D1222" t="s">
        <v>101</v>
      </c>
      <c r="E1222">
        <v>1</v>
      </c>
    </row>
    <row r="1223" spans="1:5" hidden="1">
      <c r="A1223">
        <v>16</v>
      </c>
      <c r="B1223" t="s">
        <v>180</v>
      </c>
      <c r="D1223" t="s">
        <v>101</v>
      </c>
      <c r="E1223">
        <v>1</v>
      </c>
    </row>
    <row r="1224" spans="1:5" hidden="1">
      <c r="A1224">
        <v>17</v>
      </c>
      <c r="B1224" t="s">
        <v>165</v>
      </c>
      <c r="D1224" t="s">
        <v>101</v>
      </c>
      <c r="E1224">
        <v>0.73333333333333328</v>
      </c>
    </row>
    <row r="1225" spans="1:5" hidden="1">
      <c r="A1225">
        <v>1</v>
      </c>
      <c r="B1225" t="s">
        <v>166</v>
      </c>
      <c r="D1225" t="s">
        <v>102</v>
      </c>
      <c r="E1225">
        <v>14</v>
      </c>
    </row>
    <row r="1226" spans="1:5" hidden="1">
      <c r="A1226">
        <v>2</v>
      </c>
      <c r="B1226" t="s">
        <v>167</v>
      </c>
      <c r="D1226" t="s">
        <v>102</v>
      </c>
      <c r="E1226">
        <v>15</v>
      </c>
    </row>
    <row r="1227" spans="1:5" hidden="1">
      <c r="A1227">
        <v>4</v>
      </c>
      <c r="B1227" t="s">
        <v>444</v>
      </c>
      <c r="D1227" t="s">
        <v>102</v>
      </c>
      <c r="E1227">
        <v>15</v>
      </c>
    </row>
    <row r="1228" spans="1:5" hidden="1">
      <c r="A1228">
        <v>5</v>
      </c>
      <c r="B1228" t="s">
        <v>169</v>
      </c>
      <c r="D1228" t="s">
        <v>102</v>
      </c>
      <c r="E1228">
        <v>15</v>
      </c>
    </row>
    <row r="1229" spans="1:5" hidden="1">
      <c r="A1229">
        <v>6</v>
      </c>
      <c r="B1229" t="s">
        <v>170</v>
      </c>
      <c r="D1229" t="s">
        <v>102</v>
      </c>
      <c r="E1229">
        <v>15</v>
      </c>
    </row>
    <row r="1230" spans="1:5" hidden="1">
      <c r="A1230">
        <v>7</v>
      </c>
      <c r="B1230" t="s">
        <v>171</v>
      </c>
      <c r="D1230" t="s">
        <v>102</v>
      </c>
      <c r="E1230">
        <v>14</v>
      </c>
    </row>
    <row r="1231" spans="1:5" hidden="1">
      <c r="A1231">
        <v>8</v>
      </c>
      <c r="B1231" t="s">
        <v>172</v>
      </c>
      <c r="D1231" t="s">
        <v>102</v>
      </c>
      <c r="E1231">
        <v>14</v>
      </c>
    </row>
    <row r="1232" spans="1:5" hidden="1">
      <c r="A1232">
        <v>9</v>
      </c>
      <c r="B1232" t="s">
        <v>173</v>
      </c>
      <c r="D1232" t="s">
        <v>102</v>
      </c>
      <c r="E1232">
        <v>16</v>
      </c>
    </row>
    <row r="1233" spans="1:5" hidden="1">
      <c r="A1233">
        <v>10</v>
      </c>
      <c r="B1233" t="s">
        <v>174</v>
      </c>
      <c r="D1233" t="s">
        <v>102</v>
      </c>
      <c r="E1233">
        <v>15</v>
      </c>
    </row>
    <row r="1234" spans="1:5" hidden="1">
      <c r="A1234">
        <v>11</v>
      </c>
      <c r="B1234" t="s">
        <v>175</v>
      </c>
      <c r="D1234" t="s">
        <v>102</v>
      </c>
      <c r="E1234">
        <v>14</v>
      </c>
    </row>
    <row r="1235" spans="1:5" hidden="1">
      <c r="A1235">
        <v>12</v>
      </c>
      <c r="B1235" t="s">
        <v>176</v>
      </c>
      <c r="D1235" t="s">
        <v>102</v>
      </c>
      <c r="E1235">
        <v>15</v>
      </c>
    </row>
    <row r="1236" spans="1:5" hidden="1">
      <c r="A1236">
        <v>13</v>
      </c>
      <c r="B1236" t="s">
        <v>177</v>
      </c>
      <c r="D1236" t="s">
        <v>102</v>
      </c>
      <c r="E1236">
        <v>15</v>
      </c>
    </row>
    <row r="1237" spans="1:5" hidden="1">
      <c r="A1237">
        <v>14</v>
      </c>
      <c r="B1237" t="s">
        <v>178</v>
      </c>
      <c r="D1237" t="s">
        <v>102</v>
      </c>
      <c r="E1237">
        <v>14</v>
      </c>
    </row>
    <row r="1238" spans="1:5" hidden="1">
      <c r="A1238">
        <v>15</v>
      </c>
      <c r="B1238" t="s">
        <v>179</v>
      </c>
      <c r="D1238" t="s">
        <v>102</v>
      </c>
      <c r="E1238">
        <v>15</v>
      </c>
    </row>
    <row r="1239" spans="1:5" hidden="1">
      <c r="A1239">
        <v>16</v>
      </c>
      <c r="B1239" t="s">
        <v>180</v>
      </c>
      <c r="D1239" t="s">
        <v>102</v>
      </c>
      <c r="E1239">
        <v>16</v>
      </c>
    </row>
    <row r="1240" spans="1:5" hidden="1">
      <c r="A1240">
        <v>17</v>
      </c>
      <c r="B1240" t="s">
        <v>165</v>
      </c>
      <c r="D1240" t="s">
        <v>102</v>
      </c>
      <c r="E1240">
        <v>15</v>
      </c>
    </row>
    <row r="1241" spans="1:5" hidden="1">
      <c r="A1241">
        <v>1</v>
      </c>
      <c r="B1241" t="s">
        <v>166</v>
      </c>
      <c r="C1241" t="s">
        <v>56</v>
      </c>
      <c r="D1241" t="s">
        <v>104</v>
      </c>
      <c r="E1241">
        <v>0</v>
      </c>
    </row>
    <row r="1242" spans="1:5" hidden="1">
      <c r="A1242">
        <v>2</v>
      </c>
      <c r="B1242" t="s">
        <v>167</v>
      </c>
      <c r="C1242" t="s">
        <v>56</v>
      </c>
      <c r="D1242" t="s">
        <v>104</v>
      </c>
      <c r="E1242">
        <v>1</v>
      </c>
    </row>
    <row r="1243" spans="1:5" hidden="1">
      <c r="A1243">
        <v>4</v>
      </c>
      <c r="B1243" t="s">
        <v>444</v>
      </c>
      <c r="C1243" t="s">
        <v>56</v>
      </c>
      <c r="D1243" t="s">
        <v>104</v>
      </c>
      <c r="E1243">
        <v>1</v>
      </c>
    </row>
    <row r="1244" spans="1:5" hidden="1">
      <c r="A1244">
        <v>5</v>
      </c>
      <c r="B1244" t="s">
        <v>169</v>
      </c>
      <c r="C1244" t="s">
        <v>56</v>
      </c>
      <c r="D1244" t="s">
        <v>104</v>
      </c>
      <c r="E1244">
        <v>1</v>
      </c>
    </row>
    <row r="1245" spans="1:5" hidden="1">
      <c r="A1245">
        <v>6</v>
      </c>
      <c r="B1245" t="s">
        <v>170</v>
      </c>
      <c r="C1245" t="s">
        <v>56</v>
      </c>
      <c r="D1245" t="s">
        <v>104</v>
      </c>
      <c r="E1245">
        <v>1</v>
      </c>
    </row>
    <row r="1246" spans="1:5" hidden="1">
      <c r="A1246">
        <v>7</v>
      </c>
      <c r="B1246" t="s">
        <v>171</v>
      </c>
      <c r="C1246" t="s">
        <v>56</v>
      </c>
      <c r="D1246" t="s">
        <v>104</v>
      </c>
      <c r="E1246">
        <v>1</v>
      </c>
    </row>
    <row r="1247" spans="1:5" hidden="1">
      <c r="A1247">
        <v>8</v>
      </c>
      <c r="B1247" t="s">
        <v>172</v>
      </c>
      <c r="C1247" t="s">
        <v>56</v>
      </c>
      <c r="D1247" t="s">
        <v>104</v>
      </c>
      <c r="E1247">
        <v>1</v>
      </c>
    </row>
    <row r="1248" spans="1:5" hidden="1">
      <c r="A1248">
        <v>9</v>
      </c>
      <c r="B1248" t="s">
        <v>173</v>
      </c>
      <c r="C1248" t="s">
        <v>56</v>
      </c>
      <c r="D1248" t="s">
        <v>104</v>
      </c>
      <c r="E1248">
        <v>0</v>
      </c>
    </row>
    <row r="1249" spans="1:5" hidden="1">
      <c r="A1249">
        <v>10</v>
      </c>
      <c r="B1249" t="s">
        <v>174</v>
      </c>
      <c r="C1249" t="s">
        <v>56</v>
      </c>
      <c r="D1249" t="s">
        <v>104</v>
      </c>
      <c r="E1249">
        <v>0</v>
      </c>
    </row>
    <row r="1250" spans="1:5" hidden="1">
      <c r="A1250">
        <v>11</v>
      </c>
      <c r="B1250" t="s">
        <v>175</v>
      </c>
      <c r="C1250" t="s">
        <v>56</v>
      </c>
      <c r="D1250" t="s">
        <v>104</v>
      </c>
      <c r="E1250">
        <v>1</v>
      </c>
    </row>
    <row r="1251" spans="1:5" hidden="1">
      <c r="A1251">
        <v>12</v>
      </c>
      <c r="B1251" t="s">
        <v>176</v>
      </c>
      <c r="C1251" t="s">
        <v>56</v>
      </c>
      <c r="D1251" t="s">
        <v>104</v>
      </c>
      <c r="E1251">
        <v>0</v>
      </c>
    </row>
    <row r="1252" spans="1:5" hidden="1">
      <c r="A1252">
        <v>13</v>
      </c>
      <c r="B1252" t="s">
        <v>177</v>
      </c>
      <c r="C1252" t="s">
        <v>56</v>
      </c>
      <c r="D1252" t="s">
        <v>104</v>
      </c>
      <c r="E1252">
        <v>1</v>
      </c>
    </row>
    <row r="1253" spans="1:5" hidden="1">
      <c r="A1253">
        <v>14</v>
      </c>
      <c r="B1253" t="s">
        <v>178</v>
      </c>
      <c r="C1253" t="s">
        <v>56</v>
      </c>
      <c r="D1253" t="s">
        <v>104</v>
      </c>
      <c r="E1253">
        <v>1</v>
      </c>
    </row>
    <row r="1254" spans="1:5" hidden="1">
      <c r="A1254">
        <v>15</v>
      </c>
      <c r="B1254" t="s">
        <v>179</v>
      </c>
      <c r="C1254" t="s">
        <v>56</v>
      </c>
      <c r="D1254" t="s">
        <v>104</v>
      </c>
      <c r="E1254">
        <v>1</v>
      </c>
    </row>
    <row r="1255" spans="1:5" hidden="1">
      <c r="A1255">
        <v>16</v>
      </c>
      <c r="B1255" t="s">
        <v>180</v>
      </c>
      <c r="C1255" t="s">
        <v>56</v>
      </c>
      <c r="D1255" t="s">
        <v>104</v>
      </c>
      <c r="E1255">
        <v>0</v>
      </c>
    </row>
    <row r="1256" spans="1:5" hidden="1">
      <c r="A1256">
        <v>1</v>
      </c>
      <c r="B1256" t="s">
        <v>166</v>
      </c>
      <c r="C1256" t="s">
        <v>154</v>
      </c>
      <c r="D1256" t="s">
        <v>105</v>
      </c>
      <c r="E1256">
        <v>0</v>
      </c>
    </row>
    <row r="1257" spans="1:5" hidden="1">
      <c r="A1257">
        <v>2</v>
      </c>
      <c r="B1257" t="s">
        <v>167</v>
      </c>
      <c r="C1257" t="s">
        <v>154</v>
      </c>
      <c r="D1257" t="s">
        <v>105</v>
      </c>
      <c r="E1257">
        <v>0</v>
      </c>
    </row>
    <row r="1258" spans="1:5" hidden="1">
      <c r="A1258">
        <v>4</v>
      </c>
      <c r="B1258" t="s">
        <v>444</v>
      </c>
      <c r="C1258" t="s">
        <v>154</v>
      </c>
      <c r="D1258" t="s">
        <v>105</v>
      </c>
      <c r="E1258">
        <v>1</v>
      </c>
    </row>
    <row r="1259" spans="1:5" hidden="1">
      <c r="A1259">
        <v>5</v>
      </c>
      <c r="B1259" t="s">
        <v>169</v>
      </c>
      <c r="C1259" t="s">
        <v>154</v>
      </c>
      <c r="D1259" t="s">
        <v>105</v>
      </c>
      <c r="E1259">
        <v>0</v>
      </c>
    </row>
    <row r="1260" spans="1:5" hidden="1">
      <c r="A1260">
        <v>6</v>
      </c>
      <c r="B1260" t="s">
        <v>170</v>
      </c>
      <c r="C1260" t="s">
        <v>154</v>
      </c>
      <c r="D1260" t="s">
        <v>105</v>
      </c>
      <c r="E1260">
        <v>0</v>
      </c>
    </row>
    <row r="1261" spans="1:5" hidden="1">
      <c r="A1261">
        <v>7</v>
      </c>
      <c r="B1261" t="s">
        <v>171</v>
      </c>
      <c r="C1261" t="s">
        <v>154</v>
      </c>
      <c r="D1261" t="s">
        <v>105</v>
      </c>
      <c r="E1261">
        <v>1</v>
      </c>
    </row>
    <row r="1262" spans="1:5" hidden="1">
      <c r="A1262">
        <v>8</v>
      </c>
      <c r="B1262" t="s">
        <v>172</v>
      </c>
      <c r="C1262" t="s">
        <v>154</v>
      </c>
      <c r="D1262" t="s">
        <v>105</v>
      </c>
      <c r="E1262">
        <v>0</v>
      </c>
    </row>
    <row r="1263" spans="1:5" hidden="1">
      <c r="A1263">
        <v>9</v>
      </c>
      <c r="B1263" t="s">
        <v>173</v>
      </c>
      <c r="C1263" t="s">
        <v>154</v>
      </c>
      <c r="D1263" t="s">
        <v>105</v>
      </c>
      <c r="E1263">
        <v>0</v>
      </c>
    </row>
    <row r="1264" spans="1:5" hidden="1">
      <c r="A1264">
        <v>10</v>
      </c>
      <c r="B1264" t="s">
        <v>174</v>
      </c>
      <c r="C1264" t="s">
        <v>154</v>
      </c>
      <c r="D1264" t="s">
        <v>105</v>
      </c>
      <c r="E1264">
        <v>0</v>
      </c>
    </row>
    <row r="1265" spans="1:5" hidden="1">
      <c r="A1265">
        <v>11</v>
      </c>
      <c r="B1265" t="s">
        <v>175</v>
      </c>
      <c r="C1265" t="s">
        <v>154</v>
      </c>
      <c r="D1265" t="s">
        <v>105</v>
      </c>
      <c r="E1265">
        <v>0</v>
      </c>
    </row>
    <row r="1266" spans="1:5" hidden="1">
      <c r="A1266">
        <v>12</v>
      </c>
      <c r="B1266" t="s">
        <v>176</v>
      </c>
      <c r="C1266" t="s">
        <v>154</v>
      </c>
      <c r="D1266" t="s">
        <v>105</v>
      </c>
      <c r="E1266">
        <v>0</v>
      </c>
    </row>
    <row r="1267" spans="1:5" hidden="1">
      <c r="A1267">
        <v>13</v>
      </c>
      <c r="B1267" t="s">
        <v>177</v>
      </c>
      <c r="C1267" t="s">
        <v>154</v>
      </c>
      <c r="D1267" t="s">
        <v>105</v>
      </c>
      <c r="E1267">
        <v>0</v>
      </c>
    </row>
    <row r="1268" spans="1:5" hidden="1">
      <c r="A1268">
        <v>14</v>
      </c>
      <c r="B1268" t="s">
        <v>178</v>
      </c>
      <c r="C1268" t="s">
        <v>154</v>
      </c>
      <c r="D1268" t="s">
        <v>105</v>
      </c>
      <c r="E1268">
        <v>1</v>
      </c>
    </row>
    <row r="1269" spans="1:5" hidden="1">
      <c r="A1269">
        <v>15</v>
      </c>
      <c r="B1269" t="s">
        <v>179</v>
      </c>
      <c r="C1269" t="s">
        <v>154</v>
      </c>
      <c r="D1269" t="s">
        <v>105</v>
      </c>
      <c r="E1269">
        <v>1</v>
      </c>
    </row>
    <row r="1270" spans="1:5" hidden="1">
      <c r="A1270">
        <v>16</v>
      </c>
      <c r="B1270" t="s">
        <v>180</v>
      </c>
      <c r="C1270" t="s">
        <v>154</v>
      </c>
      <c r="D1270" t="s">
        <v>105</v>
      </c>
      <c r="E1270">
        <v>0</v>
      </c>
    </row>
    <row r="1271" spans="1:5" hidden="1">
      <c r="A1271">
        <v>1</v>
      </c>
      <c r="B1271" t="s">
        <v>166</v>
      </c>
      <c r="C1271" t="s">
        <v>39</v>
      </c>
      <c r="D1271" t="s">
        <v>106</v>
      </c>
      <c r="E1271">
        <v>0</v>
      </c>
    </row>
    <row r="1272" spans="1:5" hidden="1">
      <c r="A1272">
        <v>2</v>
      </c>
      <c r="B1272" t="s">
        <v>167</v>
      </c>
      <c r="C1272" t="s">
        <v>39</v>
      </c>
      <c r="D1272" t="s">
        <v>106</v>
      </c>
      <c r="E1272">
        <v>1</v>
      </c>
    </row>
    <row r="1273" spans="1:5" hidden="1">
      <c r="A1273">
        <v>4</v>
      </c>
      <c r="B1273" t="s">
        <v>444</v>
      </c>
      <c r="C1273" t="s">
        <v>39</v>
      </c>
      <c r="D1273" t="s">
        <v>106</v>
      </c>
      <c r="E1273">
        <v>1</v>
      </c>
    </row>
    <row r="1274" spans="1:5" hidden="1">
      <c r="A1274">
        <v>5</v>
      </c>
      <c r="B1274" t="s">
        <v>169</v>
      </c>
      <c r="C1274" t="s">
        <v>39</v>
      </c>
      <c r="D1274" t="s">
        <v>106</v>
      </c>
      <c r="E1274">
        <v>1</v>
      </c>
    </row>
    <row r="1275" spans="1:5" hidden="1">
      <c r="A1275">
        <v>6</v>
      </c>
      <c r="B1275" t="s">
        <v>170</v>
      </c>
      <c r="C1275" t="s">
        <v>39</v>
      </c>
      <c r="D1275" t="s">
        <v>106</v>
      </c>
      <c r="E1275">
        <v>1</v>
      </c>
    </row>
    <row r="1276" spans="1:5" hidden="1">
      <c r="A1276">
        <v>7</v>
      </c>
      <c r="B1276" t="s">
        <v>171</v>
      </c>
      <c r="C1276" t="s">
        <v>39</v>
      </c>
      <c r="D1276" t="s">
        <v>106</v>
      </c>
      <c r="E1276">
        <v>0</v>
      </c>
    </row>
    <row r="1277" spans="1:5" hidden="1">
      <c r="A1277">
        <v>8</v>
      </c>
      <c r="B1277" t="s">
        <v>172</v>
      </c>
      <c r="C1277" t="s">
        <v>39</v>
      </c>
      <c r="D1277" t="s">
        <v>106</v>
      </c>
      <c r="E1277">
        <v>1</v>
      </c>
    </row>
    <row r="1278" spans="1:5" hidden="1">
      <c r="A1278">
        <v>9</v>
      </c>
      <c r="B1278" t="s">
        <v>173</v>
      </c>
      <c r="C1278" t="s">
        <v>39</v>
      </c>
      <c r="D1278" t="s">
        <v>106</v>
      </c>
      <c r="E1278">
        <v>1</v>
      </c>
    </row>
    <row r="1279" spans="1:5" hidden="1">
      <c r="A1279">
        <v>10</v>
      </c>
      <c r="B1279" t="s">
        <v>174</v>
      </c>
      <c r="C1279" t="s">
        <v>39</v>
      </c>
      <c r="D1279" t="s">
        <v>106</v>
      </c>
      <c r="E1279">
        <v>0</v>
      </c>
    </row>
    <row r="1280" spans="1:5" hidden="1">
      <c r="A1280">
        <v>11</v>
      </c>
      <c r="B1280" t="s">
        <v>175</v>
      </c>
      <c r="C1280" t="s">
        <v>39</v>
      </c>
      <c r="D1280" t="s">
        <v>106</v>
      </c>
      <c r="E1280">
        <v>1</v>
      </c>
    </row>
    <row r="1281" spans="1:5" hidden="1">
      <c r="A1281">
        <v>12</v>
      </c>
      <c r="B1281" t="s">
        <v>176</v>
      </c>
      <c r="C1281" t="s">
        <v>39</v>
      </c>
      <c r="D1281" t="s">
        <v>106</v>
      </c>
      <c r="E1281">
        <v>0</v>
      </c>
    </row>
    <row r="1282" spans="1:5" hidden="1">
      <c r="A1282">
        <v>13</v>
      </c>
      <c r="B1282" t="s">
        <v>177</v>
      </c>
      <c r="C1282" t="s">
        <v>39</v>
      </c>
      <c r="D1282" t="s">
        <v>106</v>
      </c>
      <c r="E1282">
        <v>1</v>
      </c>
    </row>
    <row r="1283" spans="1:5" hidden="1">
      <c r="A1283">
        <v>14</v>
      </c>
      <c r="B1283" t="s">
        <v>178</v>
      </c>
      <c r="C1283" t="s">
        <v>39</v>
      </c>
      <c r="D1283" t="s">
        <v>106</v>
      </c>
      <c r="E1283">
        <v>0</v>
      </c>
    </row>
    <row r="1284" spans="1:5" hidden="1">
      <c r="A1284">
        <v>15</v>
      </c>
      <c r="B1284" t="s">
        <v>179</v>
      </c>
      <c r="C1284" t="s">
        <v>39</v>
      </c>
      <c r="D1284" t="s">
        <v>106</v>
      </c>
      <c r="E1284">
        <v>1</v>
      </c>
    </row>
    <row r="1285" spans="1:5" hidden="1">
      <c r="A1285">
        <v>16</v>
      </c>
      <c r="B1285" t="s">
        <v>180</v>
      </c>
      <c r="C1285" t="s">
        <v>39</v>
      </c>
      <c r="D1285" t="s">
        <v>106</v>
      </c>
      <c r="E1285">
        <v>1</v>
      </c>
    </row>
    <row r="1286" spans="1:5" hidden="1">
      <c r="A1286">
        <v>1</v>
      </c>
      <c r="B1286" t="s">
        <v>166</v>
      </c>
      <c r="D1286" t="s">
        <v>107</v>
      </c>
      <c r="E1286">
        <v>1</v>
      </c>
    </row>
    <row r="1287" spans="1:5" hidden="1">
      <c r="A1287">
        <v>2</v>
      </c>
      <c r="B1287" t="s">
        <v>167</v>
      </c>
      <c r="D1287" t="s">
        <v>107</v>
      </c>
      <c r="E1287">
        <v>0.5</v>
      </c>
    </row>
    <row r="1288" spans="1:5" hidden="1">
      <c r="A1288">
        <v>4</v>
      </c>
      <c r="B1288" t="s">
        <v>444</v>
      </c>
      <c r="D1288" t="s">
        <v>107</v>
      </c>
      <c r="E1288">
        <v>1</v>
      </c>
    </row>
    <row r="1289" spans="1:5" hidden="1">
      <c r="A1289">
        <v>5</v>
      </c>
      <c r="B1289" t="s">
        <v>169</v>
      </c>
      <c r="D1289" t="s">
        <v>107</v>
      </c>
      <c r="E1289">
        <v>1</v>
      </c>
    </row>
    <row r="1290" spans="1:5" hidden="1">
      <c r="A1290">
        <v>6</v>
      </c>
      <c r="B1290" t="s">
        <v>170</v>
      </c>
      <c r="D1290" t="s">
        <v>107</v>
      </c>
      <c r="E1290">
        <v>1</v>
      </c>
    </row>
    <row r="1291" spans="1:5" hidden="1">
      <c r="A1291">
        <v>7</v>
      </c>
      <c r="B1291" t="s">
        <v>171</v>
      </c>
      <c r="D1291" t="s">
        <v>107</v>
      </c>
      <c r="E1291">
        <v>0.5</v>
      </c>
    </row>
    <row r="1292" spans="1:5" hidden="1">
      <c r="A1292">
        <v>8</v>
      </c>
      <c r="B1292" t="s">
        <v>172</v>
      </c>
      <c r="D1292" t="s">
        <v>107</v>
      </c>
      <c r="E1292">
        <v>1</v>
      </c>
    </row>
    <row r="1293" spans="1:5" hidden="1">
      <c r="A1293">
        <v>9</v>
      </c>
      <c r="B1293" t="s">
        <v>173</v>
      </c>
      <c r="D1293" t="s">
        <v>107</v>
      </c>
      <c r="E1293">
        <v>1</v>
      </c>
    </row>
    <row r="1294" spans="1:5" hidden="1">
      <c r="A1294">
        <v>10</v>
      </c>
      <c r="B1294" t="s">
        <v>174</v>
      </c>
      <c r="D1294" t="s">
        <v>107</v>
      </c>
      <c r="E1294">
        <v>1</v>
      </c>
    </row>
    <row r="1295" spans="1:5" hidden="1">
      <c r="A1295">
        <v>11</v>
      </c>
      <c r="B1295" t="s">
        <v>175</v>
      </c>
      <c r="D1295" t="s">
        <v>107</v>
      </c>
      <c r="E1295">
        <v>1</v>
      </c>
    </row>
    <row r="1296" spans="1:5" hidden="1">
      <c r="A1296">
        <v>12</v>
      </c>
      <c r="B1296" t="s">
        <v>176</v>
      </c>
      <c r="D1296" t="s">
        <v>107</v>
      </c>
      <c r="E1296">
        <v>0</v>
      </c>
    </row>
    <row r="1297" spans="1:5" hidden="1">
      <c r="A1297">
        <v>13</v>
      </c>
      <c r="B1297" t="s">
        <v>177</v>
      </c>
      <c r="D1297" t="s">
        <v>107</v>
      </c>
      <c r="E1297">
        <v>1</v>
      </c>
    </row>
    <row r="1298" spans="1:5" hidden="1">
      <c r="A1298">
        <v>14</v>
      </c>
      <c r="B1298" t="s">
        <v>178</v>
      </c>
      <c r="D1298" t="s">
        <v>107</v>
      </c>
      <c r="E1298">
        <v>1</v>
      </c>
    </row>
    <row r="1299" spans="1:5" hidden="1">
      <c r="A1299">
        <v>15</v>
      </c>
      <c r="B1299" t="s">
        <v>179</v>
      </c>
      <c r="D1299" t="s">
        <v>107</v>
      </c>
      <c r="E1299">
        <v>1</v>
      </c>
    </row>
    <row r="1300" spans="1:5" hidden="1">
      <c r="A1300">
        <v>16</v>
      </c>
      <c r="B1300" t="s">
        <v>180</v>
      </c>
      <c r="D1300" t="s">
        <v>107</v>
      </c>
      <c r="E1300">
        <v>0.5</v>
      </c>
    </row>
    <row r="1301" spans="1:5" hidden="1">
      <c r="A1301">
        <v>17</v>
      </c>
      <c r="B1301" t="s">
        <v>165</v>
      </c>
      <c r="D1301" t="s">
        <v>107</v>
      </c>
      <c r="E1301">
        <v>0.83333333333333337</v>
      </c>
    </row>
    <row r="1302" spans="1:5" hidden="1">
      <c r="A1302">
        <v>1</v>
      </c>
      <c r="B1302" t="s">
        <v>166</v>
      </c>
      <c r="C1302" t="s">
        <v>450</v>
      </c>
      <c r="D1302" t="s">
        <v>108</v>
      </c>
      <c r="E1302">
        <v>1</v>
      </c>
    </row>
    <row r="1303" spans="1:5" hidden="1">
      <c r="A1303">
        <v>2</v>
      </c>
      <c r="B1303" t="s">
        <v>167</v>
      </c>
      <c r="C1303" t="s">
        <v>450</v>
      </c>
      <c r="D1303" t="s">
        <v>108</v>
      </c>
      <c r="E1303">
        <v>0</v>
      </c>
    </row>
    <row r="1304" spans="1:5" hidden="1">
      <c r="A1304">
        <v>4</v>
      </c>
      <c r="B1304" t="s">
        <v>444</v>
      </c>
      <c r="C1304" t="s">
        <v>450</v>
      </c>
      <c r="D1304" t="s">
        <v>108</v>
      </c>
      <c r="E1304">
        <v>1</v>
      </c>
    </row>
    <row r="1305" spans="1:5" hidden="1">
      <c r="A1305">
        <v>5</v>
      </c>
      <c r="B1305" t="s">
        <v>169</v>
      </c>
      <c r="C1305" t="s">
        <v>450</v>
      </c>
      <c r="D1305" t="s">
        <v>108</v>
      </c>
      <c r="E1305">
        <v>1</v>
      </c>
    </row>
    <row r="1306" spans="1:5" hidden="1">
      <c r="A1306">
        <v>6</v>
      </c>
      <c r="B1306" t="s">
        <v>170</v>
      </c>
      <c r="C1306" t="s">
        <v>450</v>
      </c>
      <c r="D1306" t="s">
        <v>108</v>
      </c>
      <c r="E1306">
        <v>1</v>
      </c>
    </row>
    <row r="1307" spans="1:5" hidden="1">
      <c r="A1307">
        <v>7</v>
      </c>
      <c r="B1307" t="s">
        <v>171</v>
      </c>
      <c r="C1307" t="s">
        <v>450</v>
      </c>
      <c r="D1307" t="s">
        <v>108</v>
      </c>
      <c r="E1307">
        <v>0</v>
      </c>
    </row>
    <row r="1308" spans="1:5" hidden="1">
      <c r="A1308">
        <v>8</v>
      </c>
      <c r="B1308" t="s">
        <v>172</v>
      </c>
      <c r="C1308" t="s">
        <v>450</v>
      </c>
      <c r="D1308" t="s">
        <v>108</v>
      </c>
      <c r="E1308">
        <v>1</v>
      </c>
    </row>
    <row r="1309" spans="1:5" hidden="1">
      <c r="A1309">
        <v>9</v>
      </c>
      <c r="B1309" t="s">
        <v>173</v>
      </c>
      <c r="C1309" t="s">
        <v>450</v>
      </c>
      <c r="D1309" t="s">
        <v>108</v>
      </c>
      <c r="E1309">
        <v>1</v>
      </c>
    </row>
    <row r="1310" spans="1:5" hidden="1">
      <c r="A1310">
        <v>10</v>
      </c>
      <c r="B1310" t="s">
        <v>174</v>
      </c>
      <c r="C1310" t="s">
        <v>450</v>
      </c>
      <c r="D1310" t="s">
        <v>108</v>
      </c>
      <c r="E1310">
        <v>1</v>
      </c>
    </row>
    <row r="1311" spans="1:5" hidden="1">
      <c r="A1311">
        <v>11</v>
      </c>
      <c r="B1311" t="s">
        <v>175</v>
      </c>
      <c r="C1311" t="s">
        <v>450</v>
      </c>
      <c r="D1311" t="s">
        <v>108</v>
      </c>
      <c r="E1311">
        <v>1</v>
      </c>
    </row>
    <row r="1312" spans="1:5" hidden="1">
      <c r="A1312">
        <v>12</v>
      </c>
      <c r="B1312" t="s">
        <v>176</v>
      </c>
      <c r="C1312" t="s">
        <v>450</v>
      </c>
      <c r="D1312" t="s">
        <v>108</v>
      </c>
      <c r="E1312">
        <v>0</v>
      </c>
    </row>
    <row r="1313" spans="1:5" hidden="1">
      <c r="A1313">
        <v>13</v>
      </c>
      <c r="B1313" t="s">
        <v>177</v>
      </c>
      <c r="C1313" t="s">
        <v>450</v>
      </c>
      <c r="D1313" t="s">
        <v>108</v>
      </c>
      <c r="E1313">
        <v>1</v>
      </c>
    </row>
    <row r="1314" spans="1:5" hidden="1">
      <c r="A1314">
        <v>14</v>
      </c>
      <c r="B1314" t="s">
        <v>178</v>
      </c>
      <c r="C1314" t="s">
        <v>450</v>
      </c>
      <c r="D1314" t="s">
        <v>108</v>
      </c>
      <c r="E1314">
        <v>1</v>
      </c>
    </row>
    <row r="1315" spans="1:5" hidden="1">
      <c r="A1315">
        <v>15</v>
      </c>
      <c r="B1315" t="s">
        <v>179</v>
      </c>
      <c r="C1315" t="s">
        <v>450</v>
      </c>
      <c r="D1315" t="s">
        <v>108</v>
      </c>
      <c r="E1315">
        <v>1</v>
      </c>
    </row>
    <row r="1316" spans="1:5" hidden="1">
      <c r="A1316">
        <v>16</v>
      </c>
      <c r="B1316" t="s">
        <v>180</v>
      </c>
      <c r="C1316" t="s">
        <v>450</v>
      </c>
      <c r="D1316" t="s">
        <v>108</v>
      </c>
      <c r="E1316">
        <v>0</v>
      </c>
    </row>
    <row r="1317" spans="1:5" hidden="1">
      <c r="A1317">
        <v>1</v>
      </c>
      <c r="B1317" t="s">
        <v>166</v>
      </c>
      <c r="C1317" t="s">
        <v>450</v>
      </c>
      <c r="D1317" t="s">
        <v>109</v>
      </c>
      <c r="E1317">
        <v>1</v>
      </c>
    </row>
    <row r="1318" spans="1:5" hidden="1">
      <c r="A1318">
        <v>2</v>
      </c>
      <c r="B1318" t="s">
        <v>167</v>
      </c>
      <c r="C1318" t="s">
        <v>450</v>
      </c>
      <c r="D1318" t="s">
        <v>109</v>
      </c>
      <c r="E1318">
        <v>0</v>
      </c>
    </row>
    <row r="1319" spans="1:5" hidden="1">
      <c r="A1319">
        <v>4</v>
      </c>
      <c r="B1319" t="s">
        <v>444</v>
      </c>
      <c r="C1319" t="s">
        <v>450</v>
      </c>
      <c r="D1319" t="s">
        <v>109</v>
      </c>
      <c r="E1319">
        <v>1</v>
      </c>
    </row>
    <row r="1320" spans="1:5" hidden="1">
      <c r="A1320">
        <v>5</v>
      </c>
      <c r="B1320" t="s">
        <v>169</v>
      </c>
      <c r="C1320" t="s">
        <v>450</v>
      </c>
      <c r="D1320" t="s">
        <v>109</v>
      </c>
      <c r="E1320">
        <v>1</v>
      </c>
    </row>
    <row r="1321" spans="1:5" hidden="1">
      <c r="A1321">
        <v>6</v>
      </c>
      <c r="B1321" t="s">
        <v>170</v>
      </c>
      <c r="C1321" t="s">
        <v>450</v>
      </c>
      <c r="D1321" t="s">
        <v>109</v>
      </c>
      <c r="E1321">
        <v>1</v>
      </c>
    </row>
    <row r="1322" spans="1:5" hidden="1">
      <c r="A1322">
        <v>7</v>
      </c>
      <c r="B1322" t="s">
        <v>171</v>
      </c>
      <c r="C1322" t="s">
        <v>450</v>
      </c>
      <c r="D1322" t="s">
        <v>109</v>
      </c>
      <c r="E1322">
        <v>0</v>
      </c>
    </row>
    <row r="1323" spans="1:5" hidden="1">
      <c r="A1323">
        <v>8</v>
      </c>
      <c r="B1323" t="s">
        <v>172</v>
      </c>
      <c r="C1323" t="s">
        <v>450</v>
      </c>
      <c r="D1323" t="s">
        <v>109</v>
      </c>
      <c r="E1323">
        <v>1</v>
      </c>
    </row>
    <row r="1324" spans="1:5" hidden="1">
      <c r="A1324">
        <v>9</v>
      </c>
      <c r="B1324" t="s">
        <v>173</v>
      </c>
      <c r="C1324" t="s">
        <v>450</v>
      </c>
      <c r="D1324" t="s">
        <v>109</v>
      </c>
      <c r="E1324">
        <v>1</v>
      </c>
    </row>
    <row r="1325" spans="1:5" hidden="1">
      <c r="A1325">
        <v>10</v>
      </c>
      <c r="B1325" t="s">
        <v>174</v>
      </c>
      <c r="C1325" t="s">
        <v>450</v>
      </c>
      <c r="D1325" t="s">
        <v>109</v>
      </c>
      <c r="E1325">
        <v>1</v>
      </c>
    </row>
    <row r="1326" spans="1:5" hidden="1">
      <c r="A1326">
        <v>11</v>
      </c>
      <c r="B1326" t="s">
        <v>175</v>
      </c>
      <c r="C1326" t="s">
        <v>450</v>
      </c>
      <c r="D1326" t="s">
        <v>109</v>
      </c>
      <c r="E1326">
        <v>1</v>
      </c>
    </row>
    <row r="1327" spans="1:5" hidden="1">
      <c r="A1327">
        <v>12</v>
      </c>
      <c r="B1327" t="s">
        <v>176</v>
      </c>
      <c r="C1327" t="s">
        <v>450</v>
      </c>
      <c r="D1327" t="s">
        <v>109</v>
      </c>
      <c r="E1327">
        <v>0</v>
      </c>
    </row>
    <row r="1328" spans="1:5" hidden="1">
      <c r="A1328">
        <v>13</v>
      </c>
      <c r="B1328" t="s">
        <v>177</v>
      </c>
      <c r="C1328" t="s">
        <v>450</v>
      </c>
      <c r="D1328" t="s">
        <v>109</v>
      </c>
      <c r="E1328">
        <v>1</v>
      </c>
    </row>
    <row r="1329" spans="1:5" hidden="1">
      <c r="A1329">
        <v>14</v>
      </c>
      <c r="B1329" t="s">
        <v>178</v>
      </c>
      <c r="C1329" t="s">
        <v>450</v>
      </c>
      <c r="D1329" t="s">
        <v>109</v>
      </c>
      <c r="E1329">
        <v>1</v>
      </c>
    </row>
    <row r="1330" spans="1:5" hidden="1">
      <c r="A1330">
        <v>15</v>
      </c>
      <c r="B1330" t="s">
        <v>179</v>
      </c>
      <c r="C1330" t="s">
        <v>450</v>
      </c>
      <c r="D1330" t="s">
        <v>109</v>
      </c>
      <c r="E1330">
        <v>1</v>
      </c>
    </row>
    <row r="1331" spans="1:5" hidden="1">
      <c r="A1331">
        <v>16</v>
      </c>
      <c r="B1331" t="s">
        <v>180</v>
      </c>
      <c r="C1331" t="s">
        <v>450</v>
      </c>
      <c r="D1331" t="s">
        <v>109</v>
      </c>
      <c r="E1331">
        <v>0</v>
      </c>
    </row>
    <row r="1332" spans="1:5" hidden="1">
      <c r="A1332">
        <v>1</v>
      </c>
      <c r="B1332" t="s">
        <v>166</v>
      </c>
      <c r="D1332" t="s">
        <v>110</v>
      </c>
    </row>
    <row r="1333" spans="1:5" hidden="1">
      <c r="A1333">
        <v>2</v>
      </c>
      <c r="B1333" t="s">
        <v>167</v>
      </c>
      <c r="D1333" t="s">
        <v>110</v>
      </c>
    </row>
    <row r="1334" spans="1:5" hidden="1">
      <c r="A1334">
        <v>4</v>
      </c>
      <c r="B1334" t="s">
        <v>444</v>
      </c>
      <c r="D1334" t="s">
        <v>110</v>
      </c>
    </row>
    <row r="1335" spans="1:5" hidden="1">
      <c r="A1335">
        <v>5</v>
      </c>
      <c r="B1335" t="s">
        <v>169</v>
      </c>
      <c r="D1335" t="s">
        <v>110</v>
      </c>
    </row>
    <row r="1336" spans="1:5" hidden="1">
      <c r="A1336">
        <v>6</v>
      </c>
      <c r="B1336" t="s">
        <v>170</v>
      </c>
      <c r="D1336" t="s">
        <v>110</v>
      </c>
    </row>
    <row r="1337" spans="1:5" hidden="1">
      <c r="A1337">
        <v>7</v>
      </c>
      <c r="B1337" t="s">
        <v>171</v>
      </c>
      <c r="D1337" t="s">
        <v>110</v>
      </c>
    </row>
    <row r="1338" spans="1:5" hidden="1">
      <c r="A1338">
        <v>8</v>
      </c>
      <c r="B1338" t="s">
        <v>172</v>
      </c>
      <c r="D1338" t="s">
        <v>110</v>
      </c>
    </row>
    <row r="1339" spans="1:5" hidden="1">
      <c r="A1339">
        <v>9</v>
      </c>
      <c r="B1339" t="s">
        <v>173</v>
      </c>
      <c r="D1339" t="s">
        <v>110</v>
      </c>
    </row>
    <row r="1340" spans="1:5" hidden="1">
      <c r="A1340">
        <v>10</v>
      </c>
      <c r="B1340" t="s">
        <v>174</v>
      </c>
      <c r="D1340" t="s">
        <v>110</v>
      </c>
    </row>
    <row r="1341" spans="1:5" hidden="1">
      <c r="A1341">
        <v>11</v>
      </c>
      <c r="B1341" t="s">
        <v>175</v>
      </c>
      <c r="D1341" t="s">
        <v>110</v>
      </c>
    </row>
    <row r="1342" spans="1:5" hidden="1">
      <c r="A1342">
        <v>12</v>
      </c>
      <c r="B1342" t="s">
        <v>176</v>
      </c>
      <c r="D1342" t="s">
        <v>110</v>
      </c>
    </row>
    <row r="1343" spans="1:5" hidden="1">
      <c r="A1343">
        <v>13</v>
      </c>
      <c r="B1343" t="s">
        <v>177</v>
      </c>
      <c r="D1343" t="s">
        <v>110</v>
      </c>
    </row>
    <row r="1344" spans="1:5" hidden="1">
      <c r="A1344">
        <v>14</v>
      </c>
      <c r="B1344" t="s">
        <v>178</v>
      </c>
      <c r="D1344" t="s">
        <v>110</v>
      </c>
    </row>
    <row r="1345" spans="1:5" hidden="1">
      <c r="A1345">
        <v>15</v>
      </c>
      <c r="B1345" t="s">
        <v>179</v>
      </c>
      <c r="D1345" t="s">
        <v>110</v>
      </c>
    </row>
    <row r="1346" spans="1:5" hidden="1">
      <c r="A1346">
        <v>16</v>
      </c>
      <c r="B1346" t="s">
        <v>180</v>
      </c>
      <c r="D1346" t="s">
        <v>110</v>
      </c>
    </row>
    <row r="1347" spans="1:5" hidden="1">
      <c r="A1347">
        <v>1</v>
      </c>
      <c r="B1347" t="s">
        <v>166</v>
      </c>
      <c r="D1347" t="s">
        <v>111</v>
      </c>
      <c r="E1347">
        <v>1</v>
      </c>
    </row>
    <row r="1348" spans="1:5" hidden="1">
      <c r="A1348">
        <v>2</v>
      </c>
      <c r="B1348" t="s">
        <v>167</v>
      </c>
      <c r="D1348" t="s">
        <v>111</v>
      </c>
      <c r="E1348">
        <v>1</v>
      </c>
    </row>
    <row r="1349" spans="1:5" hidden="1">
      <c r="A1349">
        <v>4</v>
      </c>
      <c r="B1349" t="s">
        <v>444</v>
      </c>
      <c r="D1349" t="s">
        <v>111</v>
      </c>
      <c r="E1349">
        <v>1</v>
      </c>
    </row>
    <row r="1350" spans="1:5" hidden="1">
      <c r="A1350">
        <v>5</v>
      </c>
      <c r="B1350" t="s">
        <v>169</v>
      </c>
      <c r="D1350" t="s">
        <v>111</v>
      </c>
      <c r="E1350">
        <v>1</v>
      </c>
    </row>
    <row r="1351" spans="1:5" hidden="1">
      <c r="A1351">
        <v>6</v>
      </c>
      <c r="B1351" t="s">
        <v>170</v>
      </c>
      <c r="D1351" t="s">
        <v>111</v>
      </c>
      <c r="E1351">
        <v>1</v>
      </c>
    </row>
    <row r="1352" spans="1:5" hidden="1">
      <c r="A1352">
        <v>7</v>
      </c>
      <c r="B1352" t="s">
        <v>171</v>
      </c>
      <c r="D1352" t="s">
        <v>111</v>
      </c>
      <c r="E1352">
        <v>1</v>
      </c>
    </row>
    <row r="1353" spans="1:5" hidden="1">
      <c r="A1353">
        <v>8</v>
      </c>
      <c r="B1353" t="s">
        <v>172</v>
      </c>
      <c r="D1353" t="s">
        <v>111</v>
      </c>
      <c r="E1353">
        <v>1</v>
      </c>
    </row>
    <row r="1354" spans="1:5" hidden="1">
      <c r="A1354">
        <v>9</v>
      </c>
      <c r="B1354" t="s">
        <v>173</v>
      </c>
      <c r="D1354" t="s">
        <v>111</v>
      </c>
      <c r="E1354">
        <v>1</v>
      </c>
    </row>
    <row r="1355" spans="1:5" hidden="1">
      <c r="A1355">
        <v>10</v>
      </c>
      <c r="B1355" t="s">
        <v>174</v>
      </c>
      <c r="D1355" t="s">
        <v>111</v>
      </c>
      <c r="E1355">
        <v>1</v>
      </c>
    </row>
    <row r="1356" spans="1:5" hidden="1">
      <c r="A1356">
        <v>11</v>
      </c>
      <c r="B1356" t="s">
        <v>175</v>
      </c>
      <c r="D1356" t="s">
        <v>111</v>
      </c>
      <c r="E1356">
        <v>1</v>
      </c>
    </row>
    <row r="1357" spans="1:5" hidden="1">
      <c r="A1357">
        <v>12</v>
      </c>
      <c r="B1357" t="s">
        <v>176</v>
      </c>
      <c r="D1357" t="s">
        <v>111</v>
      </c>
      <c r="E1357">
        <v>1</v>
      </c>
    </row>
    <row r="1358" spans="1:5" hidden="1">
      <c r="A1358">
        <v>13</v>
      </c>
      <c r="B1358" t="s">
        <v>177</v>
      </c>
      <c r="D1358" t="s">
        <v>111</v>
      </c>
      <c r="E1358">
        <v>1</v>
      </c>
    </row>
    <row r="1359" spans="1:5" hidden="1">
      <c r="A1359">
        <v>14</v>
      </c>
      <c r="B1359" t="s">
        <v>178</v>
      </c>
      <c r="D1359" t="s">
        <v>111</v>
      </c>
      <c r="E1359">
        <v>1</v>
      </c>
    </row>
    <row r="1360" spans="1:5" hidden="1">
      <c r="A1360">
        <v>15</v>
      </c>
      <c r="B1360" t="s">
        <v>179</v>
      </c>
      <c r="D1360" t="s">
        <v>111</v>
      </c>
      <c r="E1360">
        <v>1</v>
      </c>
    </row>
    <row r="1361" spans="1:5" hidden="1">
      <c r="A1361">
        <v>16</v>
      </c>
      <c r="B1361" t="s">
        <v>180</v>
      </c>
      <c r="D1361" t="s">
        <v>111</v>
      </c>
      <c r="E1361">
        <v>1</v>
      </c>
    </row>
    <row r="1362" spans="1:5" hidden="1">
      <c r="A1362">
        <v>1</v>
      </c>
      <c r="B1362" t="s">
        <v>166</v>
      </c>
      <c r="C1362" t="s">
        <v>450</v>
      </c>
      <c r="D1362" t="s">
        <v>112</v>
      </c>
      <c r="E1362">
        <v>1</v>
      </c>
    </row>
    <row r="1363" spans="1:5" hidden="1">
      <c r="A1363">
        <v>2</v>
      </c>
      <c r="B1363" t="s">
        <v>167</v>
      </c>
      <c r="C1363" t="s">
        <v>450</v>
      </c>
      <c r="D1363" t="s">
        <v>112</v>
      </c>
      <c r="E1363">
        <v>0</v>
      </c>
    </row>
    <row r="1364" spans="1:5" hidden="1">
      <c r="A1364">
        <v>4</v>
      </c>
      <c r="B1364" t="s">
        <v>444</v>
      </c>
      <c r="C1364" t="s">
        <v>450</v>
      </c>
      <c r="D1364" t="s">
        <v>112</v>
      </c>
      <c r="E1364">
        <v>1</v>
      </c>
    </row>
    <row r="1365" spans="1:5" hidden="1">
      <c r="A1365">
        <v>5</v>
      </c>
      <c r="B1365" t="s">
        <v>169</v>
      </c>
      <c r="C1365" t="s">
        <v>450</v>
      </c>
      <c r="D1365" t="s">
        <v>112</v>
      </c>
      <c r="E1365">
        <v>1</v>
      </c>
    </row>
    <row r="1366" spans="1:5" hidden="1">
      <c r="A1366">
        <v>6</v>
      </c>
      <c r="B1366" t="s">
        <v>170</v>
      </c>
      <c r="C1366" t="s">
        <v>450</v>
      </c>
      <c r="D1366" t="s">
        <v>112</v>
      </c>
      <c r="E1366">
        <v>1</v>
      </c>
    </row>
    <row r="1367" spans="1:5" hidden="1">
      <c r="A1367">
        <v>7</v>
      </c>
      <c r="B1367" t="s">
        <v>171</v>
      </c>
      <c r="C1367" t="s">
        <v>450</v>
      </c>
      <c r="D1367" t="s">
        <v>112</v>
      </c>
      <c r="E1367">
        <v>0</v>
      </c>
    </row>
    <row r="1368" spans="1:5" hidden="1">
      <c r="A1368">
        <v>8</v>
      </c>
      <c r="B1368" t="s">
        <v>172</v>
      </c>
      <c r="C1368" t="s">
        <v>450</v>
      </c>
      <c r="D1368" t="s">
        <v>112</v>
      </c>
      <c r="E1368">
        <v>1</v>
      </c>
    </row>
    <row r="1369" spans="1:5" hidden="1">
      <c r="A1369">
        <v>9</v>
      </c>
      <c r="B1369" t="s">
        <v>173</v>
      </c>
      <c r="C1369" t="s">
        <v>450</v>
      </c>
      <c r="D1369" t="s">
        <v>112</v>
      </c>
      <c r="E1369">
        <v>1</v>
      </c>
    </row>
    <row r="1370" spans="1:5" hidden="1">
      <c r="A1370">
        <v>10</v>
      </c>
      <c r="B1370" t="s">
        <v>174</v>
      </c>
      <c r="C1370" t="s">
        <v>450</v>
      </c>
      <c r="D1370" t="s">
        <v>112</v>
      </c>
      <c r="E1370">
        <v>1</v>
      </c>
    </row>
    <row r="1371" spans="1:5" hidden="1">
      <c r="A1371">
        <v>11</v>
      </c>
      <c r="B1371" t="s">
        <v>175</v>
      </c>
      <c r="C1371" t="s">
        <v>450</v>
      </c>
      <c r="D1371" t="s">
        <v>112</v>
      </c>
      <c r="E1371">
        <v>1</v>
      </c>
    </row>
    <row r="1372" spans="1:5" hidden="1">
      <c r="A1372">
        <v>12</v>
      </c>
      <c r="B1372" t="s">
        <v>176</v>
      </c>
      <c r="C1372" t="s">
        <v>450</v>
      </c>
      <c r="D1372" t="s">
        <v>112</v>
      </c>
      <c r="E1372">
        <v>0</v>
      </c>
    </row>
    <row r="1373" spans="1:5" hidden="1">
      <c r="A1373">
        <v>13</v>
      </c>
      <c r="B1373" t="s">
        <v>177</v>
      </c>
      <c r="C1373" t="s">
        <v>450</v>
      </c>
      <c r="D1373" t="s">
        <v>112</v>
      </c>
      <c r="E1373">
        <v>1</v>
      </c>
    </row>
    <row r="1374" spans="1:5" hidden="1">
      <c r="A1374">
        <v>14</v>
      </c>
      <c r="B1374" t="s">
        <v>178</v>
      </c>
      <c r="C1374" t="s">
        <v>450</v>
      </c>
      <c r="D1374" t="s">
        <v>112</v>
      </c>
      <c r="E1374">
        <v>1</v>
      </c>
    </row>
    <row r="1375" spans="1:5" hidden="1">
      <c r="A1375">
        <v>15</v>
      </c>
      <c r="B1375" t="s">
        <v>179</v>
      </c>
      <c r="C1375" t="s">
        <v>450</v>
      </c>
      <c r="D1375" t="s">
        <v>112</v>
      </c>
      <c r="E1375">
        <v>1</v>
      </c>
    </row>
    <row r="1376" spans="1:5" hidden="1">
      <c r="A1376">
        <v>16</v>
      </c>
      <c r="B1376" t="s">
        <v>180</v>
      </c>
      <c r="C1376" t="s">
        <v>450</v>
      </c>
      <c r="D1376" t="s">
        <v>112</v>
      </c>
      <c r="E1376">
        <v>0</v>
      </c>
    </row>
    <row r="1377" spans="1:5" hidden="1">
      <c r="A1377">
        <v>1</v>
      </c>
      <c r="B1377" t="s">
        <v>166</v>
      </c>
      <c r="D1377" t="s">
        <v>114</v>
      </c>
      <c r="E1377">
        <v>10</v>
      </c>
    </row>
    <row r="1378" spans="1:5" hidden="1">
      <c r="A1378">
        <v>2</v>
      </c>
      <c r="B1378" t="s">
        <v>167</v>
      </c>
      <c r="D1378" t="s">
        <v>114</v>
      </c>
      <c r="E1378">
        <v>0</v>
      </c>
    </row>
    <row r="1379" spans="1:5" hidden="1">
      <c r="A1379">
        <v>4</v>
      </c>
      <c r="B1379" t="s">
        <v>444</v>
      </c>
      <c r="D1379" t="s">
        <v>114</v>
      </c>
      <c r="E1379">
        <v>11</v>
      </c>
    </row>
    <row r="1380" spans="1:5" hidden="1">
      <c r="A1380">
        <v>5</v>
      </c>
      <c r="B1380" t="s">
        <v>169</v>
      </c>
      <c r="D1380" t="s">
        <v>114</v>
      </c>
      <c r="E1380">
        <v>11</v>
      </c>
    </row>
    <row r="1381" spans="1:5" hidden="1">
      <c r="A1381">
        <v>6</v>
      </c>
      <c r="B1381" t="s">
        <v>170</v>
      </c>
      <c r="D1381" t="s">
        <v>114</v>
      </c>
      <c r="E1381">
        <v>11</v>
      </c>
    </row>
    <row r="1382" spans="1:5" hidden="1">
      <c r="A1382">
        <v>7</v>
      </c>
      <c r="B1382" t="s">
        <v>171</v>
      </c>
      <c r="D1382" t="s">
        <v>114</v>
      </c>
      <c r="E1382">
        <v>0</v>
      </c>
    </row>
    <row r="1383" spans="1:5" hidden="1">
      <c r="A1383">
        <v>8</v>
      </c>
      <c r="B1383" t="s">
        <v>172</v>
      </c>
      <c r="D1383" t="s">
        <v>114</v>
      </c>
      <c r="E1383">
        <v>10</v>
      </c>
    </row>
    <row r="1384" spans="1:5" hidden="1">
      <c r="A1384">
        <v>9</v>
      </c>
      <c r="B1384" t="s">
        <v>173</v>
      </c>
      <c r="D1384" t="s">
        <v>114</v>
      </c>
      <c r="E1384">
        <v>11</v>
      </c>
    </row>
    <row r="1385" spans="1:5" hidden="1">
      <c r="A1385">
        <v>10</v>
      </c>
      <c r="B1385" t="s">
        <v>174</v>
      </c>
      <c r="D1385" t="s">
        <v>114</v>
      </c>
      <c r="E1385">
        <v>11</v>
      </c>
    </row>
    <row r="1386" spans="1:5" hidden="1">
      <c r="A1386">
        <v>11</v>
      </c>
      <c r="B1386" t="s">
        <v>175</v>
      </c>
      <c r="D1386" t="s">
        <v>114</v>
      </c>
      <c r="E1386">
        <v>10</v>
      </c>
    </row>
    <row r="1387" spans="1:5" hidden="1">
      <c r="A1387">
        <v>12</v>
      </c>
      <c r="B1387" t="s">
        <v>176</v>
      </c>
      <c r="D1387" t="s">
        <v>114</v>
      </c>
      <c r="E1387">
        <v>0</v>
      </c>
    </row>
    <row r="1388" spans="1:5" hidden="1">
      <c r="A1388">
        <v>13</v>
      </c>
      <c r="B1388" t="s">
        <v>177</v>
      </c>
      <c r="D1388" t="s">
        <v>114</v>
      </c>
      <c r="E1388">
        <v>11</v>
      </c>
    </row>
    <row r="1389" spans="1:5" hidden="1">
      <c r="A1389">
        <v>14</v>
      </c>
      <c r="B1389" t="s">
        <v>178</v>
      </c>
      <c r="D1389" t="s">
        <v>114</v>
      </c>
      <c r="E1389">
        <v>11</v>
      </c>
    </row>
    <row r="1390" spans="1:5" hidden="1">
      <c r="A1390">
        <v>15</v>
      </c>
      <c r="B1390" t="s">
        <v>179</v>
      </c>
      <c r="D1390" t="s">
        <v>114</v>
      </c>
      <c r="E1390">
        <v>11</v>
      </c>
    </row>
    <row r="1391" spans="1:5" hidden="1">
      <c r="A1391">
        <v>16</v>
      </c>
      <c r="B1391" t="s">
        <v>180</v>
      </c>
      <c r="D1391" t="s">
        <v>114</v>
      </c>
      <c r="E1391">
        <v>0</v>
      </c>
    </row>
    <row r="1392" spans="1:5" hidden="1">
      <c r="A1392">
        <v>17</v>
      </c>
      <c r="B1392" t="s">
        <v>165</v>
      </c>
      <c r="D1392" t="s">
        <v>114</v>
      </c>
      <c r="E1392">
        <v>8</v>
      </c>
    </row>
    <row r="1393" spans="1:5" hidden="1">
      <c r="A1393">
        <v>1</v>
      </c>
      <c r="B1393" t="s">
        <v>166</v>
      </c>
      <c r="D1393" t="s">
        <v>115</v>
      </c>
      <c r="E1393">
        <v>0.90909090909090906</v>
      </c>
    </row>
    <row r="1394" spans="1:5" hidden="1">
      <c r="A1394">
        <v>2</v>
      </c>
      <c r="B1394" t="s">
        <v>167</v>
      </c>
      <c r="D1394" t="s">
        <v>115</v>
      </c>
      <c r="E1394">
        <v>0</v>
      </c>
    </row>
    <row r="1395" spans="1:5" hidden="1">
      <c r="A1395">
        <v>4</v>
      </c>
      <c r="B1395" t="s">
        <v>444</v>
      </c>
      <c r="D1395" t="s">
        <v>115</v>
      </c>
      <c r="E1395">
        <v>1</v>
      </c>
    </row>
    <row r="1396" spans="1:5" hidden="1">
      <c r="A1396">
        <v>5</v>
      </c>
      <c r="B1396" t="s">
        <v>169</v>
      </c>
      <c r="D1396" t="s">
        <v>115</v>
      </c>
      <c r="E1396">
        <v>1</v>
      </c>
    </row>
    <row r="1397" spans="1:5" hidden="1">
      <c r="A1397">
        <v>6</v>
      </c>
      <c r="B1397" t="s">
        <v>170</v>
      </c>
      <c r="D1397" t="s">
        <v>115</v>
      </c>
      <c r="E1397">
        <v>1</v>
      </c>
    </row>
    <row r="1398" spans="1:5" hidden="1">
      <c r="A1398">
        <v>7</v>
      </c>
      <c r="B1398" t="s">
        <v>171</v>
      </c>
      <c r="D1398" t="s">
        <v>115</v>
      </c>
      <c r="E1398">
        <v>0</v>
      </c>
    </row>
    <row r="1399" spans="1:5" hidden="1">
      <c r="A1399">
        <v>8</v>
      </c>
      <c r="B1399" t="s">
        <v>172</v>
      </c>
      <c r="D1399" t="s">
        <v>115</v>
      </c>
      <c r="E1399">
        <v>0.90909090909090906</v>
      </c>
    </row>
    <row r="1400" spans="1:5" hidden="1">
      <c r="A1400">
        <v>9</v>
      </c>
      <c r="B1400" t="s">
        <v>173</v>
      </c>
      <c r="D1400" t="s">
        <v>115</v>
      </c>
      <c r="E1400">
        <v>1</v>
      </c>
    </row>
    <row r="1401" spans="1:5" hidden="1">
      <c r="A1401">
        <v>10</v>
      </c>
      <c r="B1401" t="s">
        <v>174</v>
      </c>
      <c r="D1401" t="s">
        <v>115</v>
      </c>
      <c r="E1401">
        <v>1</v>
      </c>
    </row>
    <row r="1402" spans="1:5" hidden="1">
      <c r="A1402">
        <v>11</v>
      </c>
      <c r="B1402" t="s">
        <v>175</v>
      </c>
      <c r="D1402" t="s">
        <v>115</v>
      </c>
      <c r="E1402">
        <v>0.90909090909090906</v>
      </c>
    </row>
    <row r="1403" spans="1:5" hidden="1">
      <c r="A1403">
        <v>12</v>
      </c>
      <c r="B1403" t="s">
        <v>176</v>
      </c>
      <c r="D1403" t="s">
        <v>115</v>
      </c>
      <c r="E1403">
        <v>0</v>
      </c>
    </row>
    <row r="1404" spans="1:5" hidden="1">
      <c r="A1404">
        <v>13</v>
      </c>
      <c r="B1404" t="s">
        <v>177</v>
      </c>
      <c r="D1404" t="s">
        <v>115</v>
      </c>
      <c r="E1404">
        <v>1</v>
      </c>
    </row>
    <row r="1405" spans="1:5" hidden="1">
      <c r="A1405">
        <v>14</v>
      </c>
      <c r="B1405" t="s">
        <v>178</v>
      </c>
      <c r="D1405" t="s">
        <v>115</v>
      </c>
      <c r="E1405">
        <v>1</v>
      </c>
    </row>
    <row r="1406" spans="1:5" hidden="1">
      <c r="A1406">
        <v>15</v>
      </c>
      <c r="B1406" t="s">
        <v>179</v>
      </c>
      <c r="D1406" t="s">
        <v>115</v>
      </c>
      <c r="E1406">
        <v>1</v>
      </c>
    </row>
    <row r="1407" spans="1:5" hidden="1">
      <c r="A1407">
        <v>16</v>
      </c>
      <c r="B1407" t="s">
        <v>180</v>
      </c>
      <c r="D1407" t="s">
        <v>115</v>
      </c>
      <c r="E1407">
        <v>0</v>
      </c>
    </row>
    <row r="1408" spans="1:5" hidden="1">
      <c r="A1408">
        <v>17</v>
      </c>
      <c r="B1408" t="s">
        <v>165</v>
      </c>
      <c r="D1408" t="s">
        <v>115</v>
      </c>
      <c r="E1408">
        <v>0.71515151515151509</v>
      </c>
    </row>
    <row r="1409" spans="1:5" hidden="1">
      <c r="A1409">
        <v>1</v>
      </c>
      <c r="B1409" t="s">
        <v>166</v>
      </c>
      <c r="D1409" t="s">
        <v>116</v>
      </c>
      <c r="E1409">
        <v>1</v>
      </c>
    </row>
    <row r="1410" spans="1:5" hidden="1">
      <c r="A1410">
        <v>2</v>
      </c>
      <c r="B1410" t="s">
        <v>167</v>
      </c>
      <c r="D1410" t="s">
        <v>116</v>
      </c>
      <c r="E1410">
        <v>0</v>
      </c>
    </row>
    <row r="1411" spans="1:5" hidden="1">
      <c r="A1411">
        <v>4</v>
      </c>
      <c r="B1411" t="s">
        <v>444</v>
      </c>
      <c r="D1411" t="s">
        <v>116</v>
      </c>
      <c r="E1411">
        <v>1</v>
      </c>
    </row>
    <row r="1412" spans="1:5" hidden="1">
      <c r="A1412">
        <v>5</v>
      </c>
      <c r="B1412" t="s">
        <v>169</v>
      </c>
      <c r="D1412" t="s">
        <v>116</v>
      </c>
      <c r="E1412">
        <v>1</v>
      </c>
    </row>
    <row r="1413" spans="1:5" hidden="1">
      <c r="A1413">
        <v>6</v>
      </c>
      <c r="B1413" t="s">
        <v>170</v>
      </c>
      <c r="D1413" t="s">
        <v>116</v>
      </c>
      <c r="E1413">
        <v>0</v>
      </c>
    </row>
    <row r="1414" spans="1:5" hidden="1">
      <c r="A1414">
        <v>7</v>
      </c>
      <c r="B1414" t="s">
        <v>171</v>
      </c>
      <c r="D1414" t="s">
        <v>116</v>
      </c>
      <c r="E1414">
        <v>1</v>
      </c>
    </row>
    <row r="1415" spans="1:5" hidden="1">
      <c r="A1415">
        <v>8</v>
      </c>
      <c r="B1415" t="s">
        <v>172</v>
      </c>
      <c r="D1415" t="s">
        <v>116</v>
      </c>
      <c r="E1415">
        <v>0</v>
      </c>
    </row>
    <row r="1416" spans="1:5" hidden="1">
      <c r="A1416">
        <v>9</v>
      </c>
      <c r="B1416" t="s">
        <v>173</v>
      </c>
      <c r="D1416" t="s">
        <v>116</v>
      </c>
      <c r="E1416">
        <v>0</v>
      </c>
    </row>
    <row r="1417" spans="1:5" hidden="1">
      <c r="A1417">
        <v>10</v>
      </c>
      <c r="B1417" t="s">
        <v>174</v>
      </c>
      <c r="D1417" t="s">
        <v>116</v>
      </c>
      <c r="E1417">
        <v>0</v>
      </c>
    </row>
    <row r="1418" spans="1:5" hidden="1">
      <c r="A1418">
        <v>11</v>
      </c>
      <c r="B1418" t="s">
        <v>175</v>
      </c>
      <c r="D1418" t="s">
        <v>116</v>
      </c>
      <c r="E1418">
        <v>1</v>
      </c>
    </row>
    <row r="1419" spans="1:5" hidden="1">
      <c r="A1419">
        <v>12</v>
      </c>
      <c r="B1419" t="s">
        <v>176</v>
      </c>
      <c r="D1419" t="s">
        <v>116</v>
      </c>
      <c r="E1419">
        <v>0</v>
      </c>
    </row>
    <row r="1420" spans="1:5" hidden="1">
      <c r="A1420">
        <v>13</v>
      </c>
      <c r="B1420" t="s">
        <v>177</v>
      </c>
      <c r="D1420" t="s">
        <v>116</v>
      </c>
      <c r="E1420">
        <v>1</v>
      </c>
    </row>
    <row r="1421" spans="1:5" hidden="1">
      <c r="A1421">
        <v>14</v>
      </c>
      <c r="B1421" t="s">
        <v>178</v>
      </c>
      <c r="D1421" t="s">
        <v>116</v>
      </c>
      <c r="E1421">
        <v>0</v>
      </c>
    </row>
    <row r="1422" spans="1:5" hidden="1">
      <c r="A1422">
        <v>15</v>
      </c>
      <c r="B1422" t="s">
        <v>179</v>
      </c>
      <c r="D1422" t="s">
        <v>116</v>
      </c>
      <c r="E1422">
        <v>0</v>
      </c>
    </row>
    <row r="1423" spans="1:5" hidden="1">
      <c r="A1423">
        <v>16</v>
      </c>
      <c r="B1423" t="s">
        <v>180</v>
      </c>
      <c r="D1423" t="s">
        <v>116</v>
      </c>
      <c r="E1423">
        <v>0</v>
      </c>
    </row>
    <row r="1424" spans="1:5" hidden="1">
      <c r="A1424">
        <v>17</v>
      </c>
      <c r="B1424" t="s">
        <v>165</v>
      </c>
      <c r="D1424" t="s">
        <v>117</v>
      </c>
      <c r="E1424">
        <v>0</v>
      </c>
    </row>
    <row r="1425" spans="1:5" hidden="1">
      <c r="A1425">
        <v>1</v>
      </c>
      <c r="B1425" t="s">
        <v>166</v>
      </c>
      <c r="C1425" t="s">
        <v>133</v>
      </c>
      <c r="D1425" t="s">
        <v>119</v>
      </c>
      <c r="E1425">
        <v>0</v>
      </c>
    </row>
    <row r="1426" spans="1:5" hidden="1">
      <c r="A1426">
        <v>2</v>
      </c>
      <c r="B1426" t="s">
        <v>167</v>
      </c>
      <c r="C1426" t="s">
        <v>133</v>
      </c>
      <c r="D1426" t="s">
        <v>119</v>
      </c>
      <c r="E1426">
        <v>0</v>
      </c>
    </row>
    <row r="1427" spans="1:5" hidden="1">
      <c r="A1427">
        <v>4</v>
      </c>
      <c r="B1427" t="s">
        <v>444</v>
      </c>
      <c r="C1427" t="s">
        <v>133</v>
      </c>
      <c r="D1427" t="s">
        <v>119</v>
      </c>
      <c r="E1427">
        <v>0</v>
      </c>
    </row>
    <row r="1428" spans="1:5" hidden="1">
      <c r="A1428">
        <v>5</v>
      </c>
      <c r="B1428" t="s">
        <v>169</v>
      </c>
      <c r="C1428" t="s">
        <v>133</v>
      </c>
      <c r="D1428" t="s">
        <v>119</v>
      </c>
      <c r="E1428">
        <v>0</v>
      </c>
    </row>
    <row r="1429" spans="1:5" hidden="1">
      <c r="A1429">
        <v>6</v>
      </c>
      <c r="B1429" t="s">
        <v>170</v>
      </c>
      <c r="C1429" t="s">
        <v>133</v>
      </c>
      <c r="D1429" t="s">
        <v>119</v>
      </c>
      <c r="E1429">
        <v>1</v>
      </c>
    </row>
    <row r="1430" spans="1:5" hidden="1">
      <c r="A1430">
        <v>7</v>
      </c>
      <c r="B1430" t="s">
        <v>171</v>
      </c>
      <c r="C1430" t="s">
        <v>133</v>
      </c>
      <c r="D1430" t="s">
        <v>119</v>
      </c>
      <c r="E1430">
        <v>1</v>
      </c>
    </row>
    <row r="1431" spans="1:5" hidden="1">
      <c r="A1431">
        <v>8</v>
      </c>
      <c r="B1431" t="s">
        <v>172</v>
      </c>
      <c r="C1431" t="s">
        <v>133</v>
      </c>
      <c r="D1431" t="s">
        <v>119</v>
      </c>
      <c r="E1431">
        <v>1</v>
      </c>
    </row>
    <row r="1432" spans="1:5" hidden="1">
      <c r="A1432">
        <v>9</v>
      </c>
      <c r="B1432" t="s">
        <v>173</v>
      </c>
      <c r="C1432" t="s">
        <v>133</v>
      </c>
      <c r="D1432" t="s">
        <v>119</v>
      </c>
      <c r="E1432">
        <v>1</v>
      </c>
    </row>
    <row r="1433" spans="1:5" hidden="1">
      <c r="A1433">
        <v>10</v>
      </c>
      <c r="B1433" t="s">
        <v>174</v>
      </c>
      <c r="C1433" t="s">
        <v>133</v>
      </c>
      <c r="D1433" t="s">
        <v>119</v>
      </c>
      <c r="E1433">
        <v>0</v>
      </c>
    </row>
    <row r="1434" spans="1:5" hidden="1">
      <c r="A1434">
        <v>11</v>
      </c>
      <c r="B1434" t="s">
        <v>175</v>
      </c>
      <c r="C1434" t="s">
        <v>133</v>
      </c>
      <c r="D1434" t="s">
        <v>119</v>
      </c>
      <c r="E1434">
        <v>0</v>
      </c>
    </row>
    <row r="1435" spans="1:5" hidden="1">
      <c r="A1435">
        <v>12</v>
      </c>
      <c r="B1435" t="s">
        <v>176</v>
      </c>
      <c r="C1435" t="s">
        <v>133</v>
      </c>
      <c r="D1435" t="s">
        <v>119</v>
      </c>
      <c r="E1435">
        <v>1</v>
      </c>
    </row>
    <row r="1436" spans="1:5" hidden="1">
      <c r="A1436">
        <v>13</v>
      </c>
      <c r="B1436" t="s">
        <v>177</v>
      </c>
      <c r="C1436" t="s">
        <v>133</v>
      </c>
      <c r="D1436" t="s">
        <v>119</v>
      </c>
      <c r="E1436">
        <v>1</v>
      </c>
    </row>
    <row r="1437" spans="1:5" hidden="1">
      <c r="A1437">
        <v>14</v>
      </c>
      <c r="B1437" t="s">
        <v>178</v>
      </c>
      <c r="C1437" t="s">
        <v>133</v>
      </c>
      <c r="D1437" t="s">
        <v>119</v>
      </c>
      <c r="E1437">
        <v>0</v>
      </c>
    </row>
    <row r="1438" spans="1:5" hidden="1">
      <c r="A1438">
        <v>15</v>
      </c>
      <c r="B1438" t="s">
        <v>179</v>
      </c>
      <c r="C1438" t="s">
        <v>133</v>
      </c>
      <c r="D1438" t="s">
        <v>119</v>
      </c>
      <c r="E1438">
        <v>1</v>
      </c>
    </row>
    <row r="1439" spans="1:5" hidden="1">
      <c r="A1439">
        <v>16</v>
      </c>
      <c r="B1439" t="s">
        <v>180</v>
      </c>
      <c r="C1439" t="s">
        <v>133</v>
      </c>
      <c r="D1439" t="s">
        <v>119</v>
      </c>
      <c r="E1439">
        <v>1</v>
      </c>
    </row>
    <row r="1440" spans="1:5" hidden="1">
      <c r="A1440">
        <v>1</v>
      </c>
      <c r="B1440" t="s">
        <v>166</v>
      </c>
      <c r="C1440" t="s">
        <v>83</v>
      </c>
      <c r="D1440" t="s">
        <v>121</v>
      </c>
      <c r="E1440">
        <v>1</v>
      </c>
    </row>
    <row r="1441" spans="1:5" hidden="1">
      <c r="A1441">
        <v>2</v>
      </c>
      <c r="B1441" t="s">
        <v>167</v>
      </c>
      <c r="C1441" t="s">
        <v>83</v>
      </c>
      <c r="D1441" t="s">
        <v>121</v>
      </c>
      <c r="E1441">
        <v>1</v>
      </c>
    </row>
    <row r="1442" spans="1:5" hidden="1">
      <c r="A1442">
        <v>4</v>
      </c>
      <c r="B1442" t="s">
        <v>444</v>
      </c>
      <c r="C1442" t="s">
        <v>83</v>
      </c>
      <c r="D1442" t="s">
        <v>121</v>
      </c>
      <c r="E1442">
        <v>1</v>
      </c>
    </row>
    <row r="1443" spans="1:5" hidden="1">
      <c r="A1443">
        <v>5</v>
      </c>
      <c r="B1443" t="s">
        <v>169</v>
      </c>
      <c r="C1443" t="s">
        <v>83</v>
      </c>
      <c r="D1443" t="s">
        <v>121</v>
      </c>
      <c r="E1443">
        <v>1</v>
      </c>
    </row>
    <row r="1444" spans="1:5" hidden="1">
      <c r="A1444">
        <v>6</v>
      </c>
      <c r="B1444" t="s">
        <v>170</v>
      </c>
      <c r="C1444" t="s">
        <v>83</v>
      </c>
      <c r="D1444" t="s">
        <v>121</v>
      </c>
      <c r="E1444">
        <v>1</v>
      </c>
    </row>
    <row r="1445" spans="1:5" hidden="1">
      <c r="A1445">
        <v>7</v>
      </c>
      <c r="B1445" t="s">
        <v>171</v>
      </c>
      <c r="C1445" t="s">
        <v>83</v>
      </c>
      <c r="D1445" t="s">
        <v>121</v>
      </c>
      <c r="E1445">
        <v>1</v>
      </c>
    </row>
    <row r="1446" spans="1:5" hidden="1">
      <c r="A1446">
        <v>8</v>
      </c>
      <c r="B1446" t="s">
        <v>172</v>
      </c>
      <c r="C1446" t="s">
        <v>83</v>
      </c>
      <c r="D1446" t="s">
        <v>121</v>
      </c>
      <c r="E1446">
        <v>1</v>
      </c>
    </row>
    <row r="1447" spans="1:5" hidden="1">
      <c r="A1447">
        <v>9</v>
      </c>
      <c r="B1447" t="s">
        <v>173</v>
      </c>
      <c r="C1447" t="s">
        <v>83</v>
      </c>
      <c r="D1447" t="s">
        <v>121</v>
      </c>
      <c r="E1447">
        <v>1</v>
      </c>
    </row>
    <row r="1448" spans="1:5" hidden="1">
      <c r="A1448">
        <v>10</v>
      </c>
      <c r="B1448" t="s">
        <v>174</v>
      </c>
      <c r="C1448" t="s">
        <v>83</v>
      </c>
      <c r="D1448" t="s">
        <v>121</v>
      </c>
      <c r="E1448">
        <v>1</v>
      </c>
    </row>
    <row r="1449" spans="1:5" hidden="1">
      <c r="A1449">
        <v>11</v>
      </c>
      <c r="B1449" t="s">
        <v>175</v>
      </c>
      <c r="C1449" t="s">
        <v>83</v>
      </c>
      <c r="D1449" t="s">
        <v>121</v>
      </c>
      <c r="E1449">
        <v>1</v>
      </c>
    </row>
    <row r="1450" spans="1:5" hidden="1">
      <c r="A1450">
        <v>12</v>
      </c>
      <c r="B1450" t="s">
        <v>176</v>
      </c>
      <c r="C1450" t="s">
        <v>83</v>
      </c>
      <c r="D1450" t="s">
        <v>121</v>
      </c>
      <c r="E1450">
        <v>1</v>
      </c>
    </row>
    <row r="1451" spans="1:5" hidden="1">
      <c r="A1451">
        <v>13</v>
      </c>
      <c r="B1451" t="s">
        <v>177</v>
      </c>
      <c r="C1451" t="s">
        <v>83</v>
      </c>
      <c r="D1451" t="s">
        <v>121</v>
      </c>
      <c r="E1451">
        <v>1</v>
      </c>
    </row>
    <row r="1452" spans="1:5" hidden="1">
      <c r="A1452">
        <v>14</v>
      </c>
      <c r="B1452" t="s">
        <v>178</v>
      </c>
      <c r="C1452" t="s">
        <v>83</v>
      </c>
      <c r="D1452" t="s">
        <v>121</v>
      </c>
      <c r="E1452">
        <v>1</v>
      </c>
    </row>
    <row r="1453" spans="1:5" hidden="1">
      <c r="A1453">
        <v>15</v>
      </c>
      <c r="B1453" t="s">
        <v>179</v>
      </c>
      <c r="C1453" t="s">
        <v>83</v>
      </c>
      <c r="D1453" t="s">
        <v>121</v>
      </c>
      <c r="E1453">
        <v>1</v>
      </c>
    </row>
    <row r="1454" spans="1:5" hidden="1">
      <c r="A1454">
        <v>16</v>
      </c>
      <c r="B1454" t="s">
        <v>180</v>
      </c>
      <c r="C1454" t="s">
        <v>83</v>
      </c>
      <c r="D1454" t="s">
        <v>121</v>
      </c>
      <c r="E1454">
        <v>1</v>
      </c>
    </row>
    <row r="1455" spans="1:5" hidden="1">
      <c r="A1455">
        <v>1</v>
      </c>
      <c r="B1455" t="s">
        <v>166</v>
      </c>
      <c r="C1455" t="s">
        <v>83</v>
      </c>
      <c r="D1455" t="s">
        <v>122</v>
      </c>
      <c r="E1455">
        <v>1</v>
      </c>
    </row>
    <row r="1456" spans="1:5" hidden="1">
      <c r="A1456">
        <v>2</v>
      </c>
      <c r="B1456" t="s">
        <v>167</v>
      </c>
      <c r="C1456" t="s">
        <v>83</v>
      </c>
      <c r="D1456" t="s">
        <v>122</v>
      </c>
      <c r="E1456">
        <v>1</v>
      </c>
    </row>
    <row r="1457" spans="1:5" hidden="1">
      <c r="A1457">
        <v>4</v>
      </c>
      <c r="B1457" t="s">
        <v>444</v>
      </c>
      <c r="C1457" t="s">
        <v>83</v>
      </c>
      <c r="D1457" t="s">
        <v>122</v>
      </c>
      <c r="E1457">
        <v>1</v>
      </c>
    </row>
    <row r="1458" spans="1:5" hidden="1">
      <c r="A1458">
        <v>5</v>
      </c>
      <c r="B1458" t="s">
        <v>169</v>
      </c>
      <c r="C1458" t="s">
        <v>83</v>
      </c>
      <c r="D1458" t="s">
        <v>122</v>
      </c>
      <c r="E1458">
        <v>1</v>
      </c>
    </row>
    <row r="1459" spans="1:5" hidden="1">
      <c r="A1459">
        <v>6</v>
      </c>
      <c r="B1459" t="s">
        <v>170</v>
      </c>
      <c r="C1459" t="s">
        <v>83</v>
      </c>
      <c r="D1459" t="s">
        <v>122</v>
      </c>
      <c r="E1459">
        <v>1</v>
      </c>
    </row>
    <row r="1460" spans="1:5" hidden="1">
      <c r="A1460">
        <v>7</v>
      </c>
      <c r="B1460" t="s">
        <v>171</v>
      </c>
      <c r="C1460" t="s">
        <v>83</v>
      </c>
      <c r="D1460" t="s">
        <v>122</v>
      </c>
      <c r="E1460">
        <v>1</v>
      </c>
    </row>
    <row r="1461" spans="1:5" hidden="1">
      <c r="A1461">
        <v>8</v>
      </c>
      <c r="B1461" t="s">
        <v>172</v>
      </c>
      <c r="C1461" t="s">
        <v>83</v>
      </c>
      <c r="D1461" t="s">
        <v>122</v>
      </c>
      <c r="E1461">
        <v>1</v>
      </c>
    </row>
    <row r="1462" spans="1:5" hidden="1">
      <c r="A1462">
        <v>9</v>
      </c>
      <c r="B1462" t="s">
        <v>173</v>
      </c>
      <c r="C1462" t="s">
        <v>83</v>
      </c>
      <c r="D1462" t="s">
        <v>122</v>
      </c>
      <c r="E1462">
        <v>1</v>
      </c>
    </row>
    <row r="1463" spans="1:5" hidden="1">
      <c r="A1463">
        <v>10</v>
      </c>
      <c r="B1463" t="s">
        <v>174</v>
      </c>
      <c r="C1463" t="s">
        <v>83</v>
      </c>
      <c r="D1463" t="s">
        <v>122</v>
      </c>
      <c r="E1463">
        <v>1</v>
      </c>
    </row>
    <row r="1464" spans="1:5" hidden="1">
      <c r="A1464">
        <v>11</v>
      </c>
      <c r="B1464" t="s">
        <v>175</v>
      </c>
      <c r="C1464" t="s">
        <v>83</v>
      </c>
      <c r="D1464" t="s">
        <v>122</v>
      </c>
      <c r="E1464">
        <v>1</v>
      </c>
    </row>
    <row r="1465" spans="1:5" hidden="1">
      <c r="A1465">
        <v>12</v>
      </c>
      <c r="B1465" t="s">
        <v>176</v>
      </c>
      <c r="C1465" t="s">
        <v>83</v>
      </c>
      <c r="D1465" t="s">
        <v>122</v>
      </c>
      <c r="E1465">
        <v>1</v>
      </c>
    </row>
    <row r="1466" spans="1:5" hidden="1">
      <c r="A1466">
        <v>13</v>
      </c>
      <c r="B1466" t="s">
        <v>177</v>
      </c>
      <c r="C1466" t="s">
        <v>83</v>
      </c>
      <c r="D1466" t="s">
        <v>122</v>
      </c>
      <c r="E1466">
        <v>1</v>
      </c>
    </row>
    <row r="1467" spans="1:5" hidden="1">
      <c r="A1467">
        <v>14</v>
      </c>
      <c r="B1467" t="s">
        <v>178</v>
      </c>
      <c r="C1467" t="s">
        <v>83</v>
      </c>
      <c r="D1467" t="s">
        <v>122</v>
      </c>
      <c r="E1467">
        <v>1</v>
      </c>
    </row>
    <row r="1468" spans="1:5" hidden="1">
      <c r="A1468">
        <v>15</v>
      </c>
      <c r="B1468" t="s">
        <v>179</v>
      </c>
      <c r="C1468" t="s">
        <v>83</v>
      </c>
      <c r="D1468" t="s">
        <v>122</v>
      </c>
      <c r="E1468">
        <v>1</v>
      </c>
    </row>
    <row r="1469" spans="1:5" hidden="1">
      <c r="A1469">
        <v>16</v>
      </c>
      <c r="B1469" t="s">
        <v>180</v>
      </c>
      <c r="C1469" t="s">
        <v>83</v>
      </c>
      <c r="D1469" t="s">
        <v>122</v>
      </c>
      <c r="E1469">
        <v>1</v>
      </c>
    </row>
    <row r="1470" spans="1:5" hidden="1">
      <c r="A1470">
        <v>1</v>
      </c>
      <c r="B1470" t="s">
        <v>166</v>
      </c>
      <c r="D1470" t="s">
        <v>123</v>
      </c>
      <c r="E1470">
        <v>0.66</v>
      </c>
    </row>
    <row r="1471" spans="1:5" hidden="1">
      <c r="A1471">
        <v>2</v>
      </c>
      <c r="B1471" t="s">
        <v>167</v>
      </c>
      <c r="D1471" t="s">
        <v>123</v>
      </c>
      <c r="E1471">
        <v>0.46</v>
      </c>
    </row>
    <row r="1472" spans="1:5" hidden="1">
      <c r="A1472">
        <v>4</v>
      </c>
      <c r="B1472" t="s">
        <v>444</v>
      </c>
      <c r="D1472" t="s">
        <v>123</v>
      </c>
      <c r="E1472">
        <v>0.76</v>
      </c>
    </row>
    <row r="1473" spans="1:5" hidden="1">
      <c r="A1473">
        <v>5</v>
      </c>
      <c r="B1473" t="s">
        <v>169</v>
      </c>
      <c r="D1473" t="s">
        <v>123</v>
      </c>
      <c r="E1473">
        <v>0.74</v>
      </c>
    </row>
    <row r="1474" spans="1:5" hidden="1">
      <c r="A1474">
        <v>6</v>
      </c>
      <c r="B1474" t="s">
        <v>170</v>
      </c>
      <c r="D1474" t="s">
        <v>123</v>
      </c>
      <c r="E1474">
        <v>0.8</v>
      </c>
    </row>
    <row r="1475" spans="1:5" hidden="1">
      <c r="A1475">
        <v>7</v>
      </c>
      <c r="B1475" t="s">
        <v>171</v>
      </c>
      <c r="D1475" t="s">
        <v>123</v>
      </c>
      <c r="E1475">
        <v>0.56000000000000005</v>
      </c>
    </row>
    <row r="1476" spans="1:5" hidden="1">
      <c r="A1476">
        <v>8</v>
      </c>
      <c r="B1476" t="s">
        <v>172</v>
      </c>
      <c r="D1476" t="s">
        <v>123</v>
      </c>
      <c r="E1476">
        <v>0.76</v>
      </c>
    </row>
    <row r="1477" spans="1:5" hidden="1">
      <c r="A1477">
        <v>9</v>
      </c>
      <c r="B1477" t="s">
        <v>173</v>
      </c>
      <c r="D1477" t="s">
        <v>123</v>
      </c>
      <c r="E1477">
        <v>0.82</v>
      </c>
    </row>
    <row r="1478" spans="1:5" hidden="1">
      <c r="A1478">
        <v>10</v>
      </c>
      <c r="B1478" t="s">
        <v>174</v>
      </c>
      <c r="D1478" t="s">
        <v>123</v>
      </c>
      <c r="E1478">
        <v>0.6</v>
      </c>
    </row>
    <row r="1479" spans="1:5">
      <c r="A1479">
        <v>11</v>
      </c>
      <c r="B1479" t="s">
        <v>175</v>
      </c>
      <c r="D1479" t="s">
        <v>123</v>
      </c>
      <c r="E1479">
        <v>0.74</v>
      </c>
    </row>
    <row r="1480" spans="1:5" hidden="1">
      <c r="A1480">
        <v>12</v>
      </c>
      <c r="B1480" t="s">
        <v>176</v>
      </c>
      <c r="D1480" t="s">
        <v>123</v>
      </c>
      <c r="E1480">
        <v>0.36</v>
      </c>
    </row>
    <row r="1481" spans="1:5" hidden="1">
      <c r="A1481">
        <v>13</v>
      </c>
      <c r="B1481" t="s">
        <v>177</v>
      </c>
      <c r="D1481" t="s">
        <v>123</v>
      </c>
      <c r="E1481">
        <v>0.94</v>
      </c>
    </row>
    <row r="1482" spans="1:5">
      <c r="A1482">
        <v>14</v>
      </c>
      <c r="B1482" t="s">
        <v>178</v>
      </c>
      <c r="D1482" t="s">
        <v>123</v>
      </c>
      <c r="E1482">
        <v>0.68</v>
      </c>
    </row>
    <row r="1483" spans="1:5" hidden="1">
      <c r="A1483">
        <v>15</v>
      </c>
      <c r="B1483" t="s">
        <v>179</v>
      </c>
      <c r="D1483" t="s">
        <v>123</v>
      </c>
      <c r="E1483">
        <v>0.78</v>
      </c>
    </row>
    <row r="1484" spans="1:5" hidden="1">
      <c r="A1484">
        <v>16</v>
      </c>
      <c r="B1484" t="s">
        <v>180</v>
      </c>
      <c r="D1484" t="s">
        <v>123</v>
      </c>
      <c r="E1484">
        <v>0.46</v>
      </c>
    </row>
    <row r="1485" spans="1:5">
      <c r="A1485">
        <v>17</v>
      </c>
      <c r="B1485" t="s">
        <v>165</v>
      </c>
      <c r="D1485" t="s">
        <v>123</v>
      </c>
      <c r="E1485">
        <v>0.67500000000000004</v>
      </c>
    </row>
    <row r="1486" spans="1:5" hidden="1">
      <c r="A1486">
        <v>1</v>
      </c>
      <c r="B1486" t="s">
        <v>166</v>
      </c>
      <c r="D1486" t="s">
        <v>126</v>
      </c>
      <c r="E1486">
        <v>0</v>
      </c>
    </row>
    <row r="1487" spans="1:5" hidden="1">
      <c r="A1487">
        <v>2</v>
      </c>
      <c r="B1487" t="s">
        <v>167</v>
      </c>
      <c r="D1487" t="s">
        <v>126</v>
      </c>
    </row>
    <row r="1488" spans="1:5" hidden="1">
      <c r="A1488">
        <v>4</v>
      </c>
      <c r="B1488" t="s">
        <v>444</v>
      </c>
      <c r="D1488" t="s">
        <v>126</v>
      </c>
      <c r="E1488">
        <v>0</v>
      </c>
    </row>
    <row r="1489" spans="1:5" hidden="1">
      <c r="A1489">
        <v>5</v>
      </c>
      <c r="B1489" t="s">
        <v>169</v>
      </c>
      <c r="D1489" t="s">
        <v>126</v>
      </c>
      <c r="E1489">
        <v>0</v>
      </c>
    </row>
    <row r="1490" spans="1:5" hidden="1">
      <c r="A1490">
        <v>6</v>
      </c>
      <c r="B1490" t="s">
        <v>170</v>
      </c>
      <c r="D1490" t="s">
        <v>126</v>
      </c>
      <c r="E1490">
        <v>0</v>
      </c>
    </row>
    <row r="1491" spans="1:5" hidden="1">
      <c r="A1491">
        <v>7</v>
      </c>
      <c r="B1491" t="s">
        <v>171</v>
      </c>
      <c r="D1491" t="s">
        <v>126</v>
      </c>
      <c r="E1491">
        <v>0</v>
      </c>
    </row>
    <row r="1492" spans="1:5" hidden="1">
      <c r="A1492">
        <v>8</v>
      </c>
      <c r="B1492" t="s">
        <v>172</v>
      </c>
      <c r="D1492" t="s">
        <v>126</v>
      </c>
      <c r="E1492">
        <v>0</v>
      </c>
    </row>
    <row r="1493" spans="1:5" hidden="1">
      <c r="A1493">
        <v>9</v>
      </c>
      <c r="B1493" t="s">
        <v>173</v>
      </c>
      <c r="D1493" t="s">
        <v>126</v>
      </c>
      <c r="E1493">
        <v>0</v>
      </c>
    </row>
    <row r="1494" spans="1:5" hidden="1">
      <c r="A1494">
        <v>10</v>
      </c>
      <c r="B1494" t="s">
        <v>174</v>
      </c>
      <c r="D1494" t="s">
        <v>126</v>
      </c>
      <c r="E1494">
        <v>0</v>
      </c>
    </row>
    <row r="1495" spans="1:5" hidden="1">
      <c r="A1495">
        <v>11</v>
      </c>
      <c r="B1495" t="s">
        <v>175</v>
      </c>
      <c r="D1495" t="s">
        <v>126</v>
      </c>
      <c r="E1495">
        <v>0</v>
      </c>
    </row>
    <row r="1496" spans="1:5" hidden="1">
      <c r="A1496">
        <v>12</v>
      </c>
      <c r="B1496" t="s">
        <v>176</v>
      </c>
      <c r="D1496" t="s">
        <v>126</v>
      </c>
    </row>
    <row r="1497" spans="1:5" hidden="1">
      <c r="A1497">
        <v>13</v>
      </c>
      <c r="B1497" t="s">
        <v>177</v>
      </c>
      <c r="D1497" t="s">
        <v>126</v>
      </c>
      <c r="E1497">
        <v>0</v>
      </c>
    </row>
    <row r="1498" spans="1:5" hidden="1">
      <c r="A1498">
        <v>14</v>
      </c>
      <c r="B1498" t="s">
        <v>178</v>
      </c>
      <c r="D1498" t="s">
        <v>126</v>
      </c>
      <c r="E1498">
        <v>0</v>
      </c>
    </row>
    <row r="1499" spans="1:5" hidden="1">
      <c r="A1499">
        <v>15</v>
      </c>
      <c r="B1499" t="s">
        <v>179</v>
      </c>
      <c r="D1499" t="s">
        <v>126</v>
      </c>
      <c r="E1499">
        <v>0</v>
      </c>
    </row>
    <row r="1500" spans="1:5" hidden="1">
      <c r="A1500">
        <v>16</v>
      </c>
      <c r="B1500" t="s">
        <v>180</v>
      </c>
      <c r="D1500" t="s">
        <v>126</v>
      </c>
    </row>
    <row r="1501" spans="1:5" hidden="1">
      <c r="A1501">
        <v>1</v>
      </c>
      <c r="B1501" t="s">
        <v>166</v>
      </c>
      <c r="D1501" t="s">
        <v>130</v>
      </c>
      <c r="E1501">
        <v>1</v>
      </c>
    </row>
    <row r="1502" spans="1:5" hidden="1">
      <c r="A1502">
        <v>2</v>
      </c>
      <c r="B1502" t="s">
        <v>167</v>
      </c>
      <c r="D1502" t="s">
        <v>130</v>
      </c>
      <c r="E1502">
        <v>1</v>
      </c>
    </row>
    <row r="1503" spans="1:5" hidden="1">
      <c r="A1503">
        <v>4</v>
      </c>
      <c r="B1503" t="s">
        <v>444</v>
      </c>
      <c r="D1503" t="s">
        <v>130</v>
      </c>
      <c r="E1503">
        <v>0</v>
      </c>
    </row>
    <row r="1504" spans="1:5" hidden="1">
      <c r="A1504">
        <v>5</v>
      </c>
      <c r="B1504" t="s">
        <v>169</v>
      </c>
      <c r="D1504" t="s">
        <v>130</v>
      </c>
      <c r="E1504">
        <v>1</v>
      </c>
    </row>
    <row r="1505" spans="1:5" hidden="1">
      <c r="A1505">
        <v>6</v>
      </c>
      <c r="B1505" t="s">
        <v>170</v>
      </c>
      <c r="D1505" t="s">
        <v>130</v>
      </c>
      <c r="E1505">
        <v>1</v>
      </c>
    </row>
    <row r="1506" spans="1:5" hidden="1">
      <c r="A1506">
        <v>7</v>
      </c>
      <c r="B1506" t="s">
        <v>171</v>
      </c>
      <c r="D1506" t="s">
        <v>130</v>
      </c>
      <c r="E1506">
        <v>1</v>
      </c>
    </row>
    <row r="1507" spans="1:5" hidden="1">
      <c r="A1507">
        <v>8</v>
      </c>
      <c r="B1507" t="s">
        <v>172</v>
      </c>
      <c r="D1507" t="s">
        <v>130</v>
      </c>
      <c r="E1507">
        <v>1</v>
      </c>
    </row>
    <row r="1508" spans="1:5" hidden="1">
      <c r="A1508">
        <v>9</v>
      </c>
      <c r="B1508" t="s">
        <v>173</v>
      </c>
      <c r="D1508" t="s">
        <v>130</v>
      </c>
      <c r="E1508">
        <v>1</v>
      </c>
    </row>
    <row r="1509" spans="1:5" hidden="1">
      <c r="A1509">
        <v>10</v>
      </c>
      <c r="B1509" t="s">
        <v>174</v>
      </c>
      <c r="D1509" t="s">
        <v>130</v>
      </c>
      <c r="E1509">
        <v>1</v>
      </c>
    </row>
    <row r="1510" spans="1:5" hidden="1">
      <c r="A1510">
        <v>11</v>
      </c>
      <c r="B1510" t="s">
        <v>175</v>
      </c>
      <c r="D1510" t="s">
        <v>130</v>
      </c>
      <c r="E1510">
        <v>1</v>
      </c>
    </row>
    <row r="1511" spans="1:5" hidden="1">
      <c r="A1511">
        <v>12</v>
      </c>
      <c r="B1511" t="s">
        <v>176</v>
      </c>
      <c r="D1511" t="s">
        <v>130</v>
      </c>
      <c r="E1511">
        <v>1</v>
      </c>
    </row>
    <row r="1512" spans="1:5" hidden="1">
      <c r="A1512">
        <v>13</v>
      </c>
      <c r="B1512" t="s">
        <v>177</v>
      </c>
      <c r="D1512" t="s">
        <v>130</v>
      </c>
      <c r="E1512">
        <v>1</v>
      </c>
    </row>
    <row r="1513" spans="1:5" hidden="1">
      <c r="A1513">
        <v>14</v>
      </c>
      <c r="B1513" t="s">
        <v>178</v>
      </c>
      <c r="D1513" t="s">
        <v>130</v>
      </c>
      <c r="E1513">
        <v>1</v>
      </c>
    </row>
    <row r="1514" spans="1:5" hidden="1">
      <c r="A1514">
        <v>15</v>
      </c>
      <c r="B1514" t="s">
        <v>179</v>
      </c>
      <c r="D1514" t="s">
        <v>130</v>
      </c>
      <c r="E1514">
        <v>1</v>
      </c>
    </row>
    <row r="1515" spans="1:5" hidden="1">
      <c r="A1515">
        <v>16</v>
      </c>
      <c r="B1515" t="s">
        <v>180</v>
      </c>
      <c r="D1515" t="s">
        <v>130</v>
      </c>
      <c r="E1515">
        <v>1</v>
      </c>
    </row>
    <row r="1516" spans="1:5" hidden="1">
      <c r="A1516">
        <v>17</v>
      </c>
      <c r="B1516" t="s">
        <v>165</v>
      </c>
      <c r="D1516" t="s">
        <v>130</v>
      </c>
      <c r="E1516">
        <v>1</v>
      </c>
    </row>
    <row r="1517" spans="1:5" hidden="1">
      <c r="A1517">
        <v>1</v>
      </c>
      <c r="B1517" t="s">
        <v>166</v>
      </c>
      <c r="D1517" t="s">
        <v>131</v>
      </c>
      <c r="E1517">
        <v>1</v>
      </c>
    </row>
    <row r="1518" spans="1:5" hidden="1">
      <c r="A1518">
        <v>2</v>
      </c>
      <c r="B1518" t="s">
        <v>167</v>
      </c>
      <c r="D1518" t="s">
        <v>131</v>
      </c>
      <c r="E1518">
        <v>1</v>
      </c>
    </row>
    <row r="1519" spans="1:5" hidden="1">
      <c r="A1519">
        <v>4</v>
      </c>
      <c r="B1519" t="s">
        <v>444</v>
      </c>
      <c r="D1519" t="s">
        <v>131</v>
      </c>
      <c r="E1519">
        <v>0</v>
      </c>
    </row>
    <row r="1520" spans="1:5" hidden="1">
      <c r="A1520">
        <v>5</v>
      </c>
      <c r="B1520" t="s">
        <v>169</v>
      </c>
      <c r="D1520" t="s">
        <v>131</v>
      </c>
      <c r="E1520">
        <v>1</v>
      </c>
    </row>
    <row r="1521" spans="1:5" hidden="1">
      <c r="A1521">
        <v>6</v>
      </c>
      <c r="B1521" t="s">
        <v>170</v>
      </c>
      <c r="D1521" t="s">
        <v>131</v>
      </c>
      <c r="E1521">
        <v>1</v>
      </c>
    </row>
    <row r="1522" spans="1:5" hidden="1">
      <c r="A1522">
        <v>7</v>
      </c>
      <c r="B1522" t="s">
        <v>171</v>
      </c>
      <c r="D1522" t="s">
        <v>131</v>
      </c>
      <c r="E1522">
        <v>1</v>
      </c>
    </row>
    <row r="1523" spans="1:5" hidden="1">
      <c r="A1523">
        <v>8</v>
      </c>
      <c r="B1523" t="s">
        <v>172</v>
      </c>
      <c r="D1523" t="s">
        <v>131</v>
      </c>
      <c r="E1523">
        <v>1</v>
      </c>
    </row>
    <row r="1524" spans="1:5" hidden="1">
      <c r="A1524">
        <v>9</v>
      </c>
      <c r="B1524" t="s">
        <v>173</v>
      </c>
      <c r="D1524" t="s">
        <v>131</v>
      </c>
      <c r="E1524">
        <v>1</v>
      </c>
    </row>
    <row r="1525" spans="1:5" hidden="1">
      <c r="A1525">
        <v>10</v>
      </c>
      <c r="B1525" t="s">
        <v>174</v>
      </c>
      <c r="D1525" t="s">
        <v>131</v>
      </c>
      <c r="E1525">
        <v>1</v>
      </c>
    </row>
    <row r="1526" spans="1:5" hidden="1">
      <c r="A1526">
        <v>11</v>
      </c>
      <c r="B1526" t="s">
        <v>175</v>
      </c>
      <c r="D1526" t="s">
        <v>131</v>
      </c>
      <c r="E1526">
        <v>1</v>
      </c>
    </row>
    <row r="1527" spans="1:5" hidden="1">
      <c r="A1527">
        <v>12</v>
      </c>
      <c r="B1527" t="s">
        <v>176</v>
      </c>
      <c r="D1527" t="s">
        <v>131</v>
      </c>
      <c r="E1527">
        <v>1</v>
      </c>
    </row>
    <row r="1528" spans="1:5" hidden="1">
      <c r="A1528">
        <v>13</v>
      </c>
      <c r="B1528" t="s">
        <v>177</v>
      </c>
      <c r="D1528" t="s">
        <v>131</v>
      </c>
      <c r="E1528">
        <v>1</v>
      </c>
    </row>
    <row r="1529" spans="1:5" hidden="1">
      <c r="A1529">
        <v>14</v>
      </c>
      <c r="B1529" t="s">
        <v>178</v>
      </c>
      <c r="D1529" t="s">
        <v>131</v>
      </c>
      <c r="E1529">
        <v>1</v>
      </c>
    </row>
    <row r="1530" spans="1:5" hidden="1">
      <c r="A1530">
        <v>15</v>
      </c>
      <c r="B1530" t="s">
        <v>179</v>
      </c>
      <c r="D1530" t="s">
        <v>131</v>
      </c>
      <c r="E1530">
        <v>1</v>
      </c>
    </row>
    <row r="1531" spans="1:5" hidden="1">
      <c r="A1531">
        <v>16</v>
      </c>
      <c r="B1531" t="s">
        <v>180</v>
      </c>
      <c r="D1531" t="s">
        <v>131</v>
      </c>
      <c r="E1531">
        <v>1</v>
      </c>
    </row>
    <row r="1532" spans="1:5" hidden="1">
      <c r="A1532">
        <v>17</v>
      </c>
      <c r="B1532" t="s">
        <v>165</v>
      </c>
      <c r="D1532" t="s">
        <v>131</v>
      </c>
      <c r="E1532">
        <v>0.93333333333333335</v>
      </c>
    </row>
    <row r="1533" spans="1:5" hidden="1">
      <c r="A1533">
        <v>1</v>
      </c>
      <c r="B1533" t="s">
        <v>166</v>
      </c>
      <c r="D1533" t="s">
        <v>134</v>
      </c>
      <c r="E1533" s="157">
        <v>3</v>
      </c>
    </row>
    <row r="1534" spans="1:5" hidden="1">
      <c r="A1534">
        <v>2</v>
      </c>
      <c r="B1534" t="s">
        <v>167</v>
      </c>
      <c r="D1534" t="s">
        <v>134</v>
      </c>
      <c r="E1534" s="157">
        <v>4</v>
      </c>
    </row>
    <row r="1535" spans="1:5" hidden="1">
      <c r="A1535">
        <v>4</v>
      </c>
      <c r="B1535" t="s">
        <v>444</v>
      </c>
      <c r="D1535" t="s">
        <v>134</v>
      </c>
      <c r="E1535" s="157">
        <v>0</v>
      </c>
    </row>
    <row r="1536" spans="1:5" hidden="1">
      <c r="A1536">
        <v>5</v>
      </c>
      <c r="B1536" t="s">
        <v>169</v>
      </c>
      <c r="D1536" t="s">
        <v>134</v>
      </c>
      <c r="E1536" s="157">
        <v>3</v>
      </c>
    </row>
    <row r="1537" spans="1:5" hidden="1">
      <c r="A1537">
        <v>6</v>
      </c>
      <c r="B1537" t="s">
        <v>170</v>
      </c>
      <c r="D1537" t="s">
        <v>134</v>
      </c>
      <c r="E1537" s="157">
        <v>3</v>
      </c>
    </row>
    <row r="1538" spans="1:5" hidden="1">
      <c r="A1538">
        <v>7</v>
      </c>
      <c r="B1538" t="s">
        <v>171</v>
      </c>
      <c r="D1538" t="s">
        <v>134</v>
      </c>
      <c r="E1538" s="157">
        <v>4</v>
      </c>
    </row>
    <row r="1539" spans="1:5" hidden="1">
      <c r="A1539">
        <v>8</v>
      </c>
      <c r="B1539" t="s">
        <v>172</v>
      </c>
      <c r="D1539" t="s">
        <v>134</v>
      </c>
      <c r="E1539" s="157">
        <v>6</v>
      </c>
    </row>
    <row r="1540" spans="1:5" hidden="1">
      <c r="A1540">
        <v>9</v>
      </c>
      <c r="B1540" t="s">
        <v>173</v>
      </c>
      <c r="D1540" t="s">
        <v>134</v>
      </c>
      <c r="E1540" s="157">
        <v>6</v>
      </c>
    </row>
    <row r="1541" spans="1:5" hidden="1">
      <c r="A1541">
        <v>10</v>
      </c>
      <c r="B1541" t="s">
        <v>174</v>
      </c>
      <c r="D1541" t="s">
        <v>134</v>
      </c>
      <c r="E1541" s="157">
        <v>5</v>
      </c>
    </row>
    <row r="1542" spans="1:5" hidden="1">
      <c r="A1542">
        <v>11</v>
      </c>
      <c r="B1542" t="s">
        <v>175</v>
      </c>
      <c r="D1542" t="s">
        <v>134</v>
      </c>
      <c r="E1542" s="157">
        <v>3</v>
      </c>
    </row>
    <row r="1543" spans="1:5" hidden="1">
      <c r="A1543">
        <v>12</v>
      </c>
      <c r="B1543" t="s">
        <v>176</v>
      </c>
      <c r="D1543" t="s">
        <v>134</v>
      </c>
      <c r="E1543" s="157">
        <v>4</v>
      </c>
    </row>
    <row r="1544" spans="1:5" hidden="1">
      <c r="A1544">
        <v>13</v>
      </c>
      <c r="B1544" t="s">
        <v>177</v>
      </c>
      <c r="D1544" t="s">
        <v>134</v>
      </c>
      <c r="E1544" s="157">
        <v>4</v>
      </c>
    </row>
    <row r="1545" spans="1:5" hidden="1">
      <c r="A1545">
        <v>14</v>
      </c>
      <c r="B1545" t="s">
        <v>178</v>
      </c>
      <c r="D1545" t="s">
        <v>134</v>
      </c>
      <c r="E1545" s="157">
        <v>5</v>
      </c>
    </row>
    <row r="1546" spans="1:5" hidden="1">
      <c r="A1546">
        <v>15</v>
      </c>
      <c r="B1546" t="s">
        <v>179</v>
      </c>
      <c r="D1546" t="s">
        <v>134</v>
      </c>
      <c r="E1546" s="157">
        <v>3</v>
      </c>
    </row>
    <row r="1547" spans="1:5" hidden="1">
      <c r="A1547">
        <v>16</v>
      </c>
      <c r="B1547" t="s">
        <v>180</v>
      </c>
      <c r="D1547" t="s">
        <v>134</v>
      </c>
      <c r="E1547" s="157">
        <v>5</v>
      </c>
    </row>
    <row r="1548" spans="1:5" hidden="1">
      <c r="A1548">
        <v>17</v>
      </c>
      <c r="B1548" t="s">
        <v>165</v>
      </c>
      <c r="D1548" t="s">
        <v>134</v>
      </c>
      <c r="E1548" s="157">
        <v>3.9</v>
      </c>
    </row>
    <row r="1549" spans="1:5" hidden="1">
      <c r="A1549">
        <v>1</v>
      </c>
      <c r="B1549" t="s">
        <v>166</v>
      </c>
      <c r="D1549" t="s">
        <v>135</v>
      </c>
      <c r="E1549">
        <f t="shared" ref="E1549:E1564" si="0">E1533/7</f>
        <v>0.42857142857142855</v>
      </c>
    </row>
    <row r="1550" spans="1:5" hidden="1">
      <c r="A1550">
        <v>2</v>
      </c>
      <c r="B1550" t="s">
        <v>167</v>
      </c>
      <c r="D1550" t="s">
        <v>135</v>
      </c>
      <c r="E1550">
        <f t="shared" si="0"/>
        <v>0.5714285714285714</v>
      </c>
    </row>
    <row r="1551" spans="1:5" hidden="1">
      <c r="A1551">
        <v>4</v>
      </c>
      <c r="B1551" t="s">
        <v>444</v>
      </c>
      <c r="D1551" t="s">
        <v>135</v>
      </c>
      <c r="E1551">
        <f t="shared" si="0"/>
        <v>0</v>
      </c>
    </row>
    <row r="1552" spans="1:5" hidden="1">
      <c r="A1552">
        <v>5</v>
      </c>
      <c r="B1552" t="s">
        <v>169</v>
      </c>
      <c r="D1552" t="s">
        <v>135</v>
      </c>
      <c r="E1552">
        <f t="shared" si="0"/>
        <v>0.42857142857142855</v>
      </c>
    </row>
    <row r="1553" spans="1:5" hidden="1">
      <c r="A1553">
        <v>6</v>
      </c>
      <c r="B1553" t="s">
        <v>170</v>
      </c>
      <c r="D1553" t="s">
        <v>135</v>
      </c>
      <c r="E1553">
        <f t="shared" si="0"/>
        <v>0.42857142857142855</v>
      </c>
    </row>
    <row r="1554" spans="1:5" hidden="1">
      <c r="A1554">
        <v>7</v>
      </c>
      <c r="B1554" t="s">
        <v>171</v>
      </c>
      <c r="D1554" t="s">
        <v>135</v>
      </c>
      <c r="E1554">
        <f t="shared" si="0"/>
        <v>0.5714285714285714</v>
      </c>
    </row>
    <row r="1555" spans="1:5" hidden="1">
      <c r="A1555">
        <v>8</v>
      </c>
      <c r="B1555" t="s">
        <v>172</v>
      </c>
      <c r="D1555" t="s">
        <v>135</v>
      </c>
      <c r="E1555">
        <f t="shared" si="0"/>
        <v>0.8571428571428571</v>
      </c>
    </row>
    <row r="1556" spans="1:5" hidden="1">
      <c r="A1556">
        <v>9</v>
      </c>
      <c r="B1556" t="s">
        <v>173</v>
      </c>
      <c r="D1556" t="s">
        <v>135</v>
      </c>
      <c r="E1556">
        <f t="shared" si="0"/>
        <v>0.8571428571428571</v>
      </c>
    </row>
    <row r="1557" spans="1:5" hidden="1">
      <c r="A1557">
        <v>10</v>
      </c>
      <c r="B1557" t="s">
        <v>174</v>
      </c>
      <c r="D1557" t="s">
        <v>135</v>
      </c>
      <c r="E1557">
        <f t="shared" si="0"/>
        <v>0.7142857142857143</v>
      </c>
    </row>
    <row r="1558" spans="1:5" hidden="1">
      <c r="A1558">
        <v>11</v>
      </c>
      <c r="B1558" t="s">
        <v>175</v>
      </c>
      <c r="D1558" t="s">
        <v>135</v>
      </c>
      <c r="E1558">
        <f t="shared" si="0"/>
        <v>0.42857142857142855</v>
      </c>
    </row>
    <row r="1559" spans="1:5" hidden="1">
      <c r="A1559">
        <v>12</v>
      </c>
      <c r="B1559" t="s">
        <v>176</v>
      </c>
      <c r="D1559" t="s">
        <v>135</v>
      </c>
      <c r="E1559">
        <f t="shared" si="0"/>
        <v>0.5714285714285714</v>
      </c>
    </row>
    <row r="1560" spans="1:5" hidden="1">
      <c r="A1560">
        <v>13</v>
      </c>
      <c r="B1560" t="s">
        <v>177</v>
      </c>
      <c r="D1560" t="s">
        <v>135</v>
      </c>
      <c r="E1560">
        <f t="shared" si="0"/>
        <v>0.5714285714285714</v>
      </c>
    </row>
    <row r="1561" spans="1:5" hidden="1">
      <c r="A1561">
        <v>14</v>
      </c>
      <c r="B1561" t="s">
        <v>178</v>
      </c>
      <c r="D1561" t="s">
        <v>135</v>
      </c>
      <c r="E1561">
        <f t="shared" si="0"/>
        <v>0.7142857142857143</v>
      </c>
    </row>
    <row r="1562" spans="1:5" hidden="1">
      <c r="A1562">
        <v>15</v>
      </c>
      <c r="B1562" t="s">
        <v>179</v>
      </c>
      <c r="D1562" t="s">
        <v>135</v>
      </c>
      <c r="E1562">
        <f t="shared" si="0"/>
        <v>0.42857142857142855</v>
      </c>
    </row>
    <row r="1563" spans="1:5" hidden="1">
      <c r="A1563">
        <v>16</v>
      </c>
      <c r="B1563" t="s">
        <v>180</v>
      </c>
      <c r="D1563" t="s">
        <v>135</v>
      </c>
      <c r="E1563">
        <f t="shared" si="0"/>
        <v>0.7142857142857143</v>
      </c>
    </row>
    <row r="1564" spans="1:5" hidden="1">
      <c r="A1564">
        <v>17</v>
      </c>
      <c r="B1564" t="s">
        <v>165</v>
      </c>
      <c r="D1564" t="s">
        <v>135</v>
      </c>
      <c r="E1564">
        <f t="shared" si="0"/>
        <v>0.55714285714285716</v>
      </c>
    </row>
    <row r="1565" spans="1:5" hidden="1">
      <c r="A1565">
        <v>1</v>
      </c>
      <c r="B1565" t="s">
        <v>166</v>
      </c>
      <c r="D1565" t="s">
        <v>136</v>
      </c>
      <c r="E1565">
        <v>1</v>
      </c>
    </row>
    <row r="1566" spans="1:5" hidden="1">
      <c r="A1566">
        <v>2</v>
      </c>
      <c r="B1566" t="s">
        <v>167</v>
      </c>
      <c r="D1566" t="s">
        <v>136</v>
      </c>
      <c r="E1566">
        <v>0</v>
      </c>
    </row>
    <row r="1567" spans="1:5" hidden="1">
      <c r="A1567">
        <v>4</v>
      </c>
      <c r="B1567" t="s">
        <v>444</v>
      </c>
      <c r="D1567" t="s">
        <v>136</v>
      </c>
      <c r="E1567">
        <v>1</v>
      </c>
    </row>
    <row r="1568" spans="1:5" hidden="1">
      <c r="A1568">
        <v>5</v>
      </c>
      <c r="B1568" t="s">
        <v>169</v>
      </c>
      <c r="D1568" t="s">
        <v>136</v>
      </c>
      <c r="E1568">
        <v>1</v>
      </c>
    </row>
    <row r="1569" spans="1:5" hidden="1">
      <c r="A1569">
        <v>6</v>
      </c>
      <c r="B1569" t="s">
        <v>170</v>
      </c>
      <c r="D1569" t="s">
        <v>136</v>
      </c>
      <c r="E1569">
        <v>1</v>
      </c>
    </row>
    <row r="1570" spans="1:5" hidden="1">
      <c r="A1570">
        <v>7</v>
      </c>
      <c r="B1570" t="s">
        <v>171</v>
      </c>
      <c r="D1570" t="s">
        <v>136</v>
      </c>
      <c r="E1570">
        <v>0</v>
      </c>
    </row>
    <row r="1571" spans="1:5" hidden="1">
      <c r="A1571">
        <v>8</v>
      </c>
      <c r="B1571" t="s">
        <v>172</v>
      </c>
      <c r="D1571" t="s">
        <v>136</v>
      </c>
      <c r="E1571">
        <v>1</v>
      </c>
    </row>
    <row r="1572" spans="1:5" hidden="1">
      <c r="A1572">
        <v>9</v>
      </c>
      <c r="B1572" t="s">
        <v>173</v>
      </c>
      <c r="D1572" t="s">
        <v>136</v>
      </c>
      <c r="E1572">
        <v>1</v>
      </c>
    </row>
    <row r="1573" spans="1:5" hidden="1">
      <c r="A1573">
        <v>10</v>
      </c>
      <c r="B1573" t="s">
        <v>174</v>
      </c>
      <c r="D1573" t="s">
        <v>136</v>
      </c>
      <c r="E1573">
        <v>1</v>
      </c>
    </row>
    <row r="1574" spans="1:5" hidden="1">
      <c r="A1574">
        <v>11</v>
      </c>
      <c r="B1574" t="s">
        <v>175</v>
      </c>
      <c r="D1574" t="s">
        <v>136</v>
      </c>
      <c r="E1574">
        <v>1</v>
      </c>
    </row>
    <row r="1575" spans="1:5" hidden="1">
      <c r="A1575">
        <v>12</v>
      </c>
      <c r="B1575" t="s">
        <v>176</v>
      </c>
      <c r="D1575" t="s">
        <v>136</v>
      </c>
      <c r="E1575">
        <v>0</v>
      </c>
    </row>
    <row r="1576" spans="1:5" hidden="1">
      <c r="A1576">
        <v>13</v>
      </c>
      <c r="B1576" t="s">
        <v>177</v>
      </c>
      <c r="D1576" t="s">
        <v>136</v>
      </c>
      <c r="E1576">
        <v>1</v>
      </c>
    </row>
    <row r="1577" spans="1:5" hidden="1">
      <c r="A1577">
        <v>14</v>
      </c>
      <c r="B1577" t="s">
        <v>178</v>
      </c>
      <c r="D1577" t="s">
        <v>136</v>
      </c>
      <c r="E1577">
        <v>1</v>
      </c>
    </row>
    <row r="1578" spans="1:5" hidden="1">
      <c r="A1578">
        <v>15</v>
      </c>
      <c r="B1578" t="s">
        <v>179</v>
      </c>
      <c r="D1578" t="s">
        <v>136</v>
      </c>
      <c r="E1578">
        <v>1</v>
      </c>
    </row>
    <row r="1579" spans="1:5" hidden="1">
      <c r="A1579">
        <v>16</v>
      </c>
      <c r="B1579" t="s">
        <v>180</v>
      </c>
      <c r="D1579" t="s">
        <v>136</v>
      </c>
      <c r="E1579">
        <v>0</v>
      </c>
    </row>
    <row r="1580" spans="1:5" hidden="1">
      <c r="A1580">
        <v>1</v>
      </c>
      <c r="B1580" t="s">
        <v>166</v>
      </c>
      <c r="D1580" t="s">
        <v>137</v>
      </c>
      <c r="E1580">
        <v>0</v>
      </c>
    </row>
    <row r="1581" spans="1:5" hidden="1">
      <c r="A1581">
        <v>2</v>
      </c>
      <c r="B1581" t="s">
        <v>167</v>
      </c>
      <c r="D1581" t="s">
        <v>137</v>
      </c>
      <c r="E1581">
        <v>1</v>
      </c>
    </row>
    <row r="1582" spans="1:5" hidden="1">
      <c r="A1582">
        <v>4</v>
      </c>
      <c r="B1582" t="s">
        <v>444</v>
      </c>
      <c r="D1582" t="s">
        <v>137</v>
      </c>
      <c r="E1582">
        <v>0</v>
      </c>
    </row>
    <row r="1583" spans="1:5" hidden="1">
      <c r="A1583">
        <v>5</v>
      </c>
      <c r="B1583" t="s">
        <v>169</v>
      </c>
      <c r="D1583" t="s">
        <v>137</v>
      </c>
      <c r="E1583">
        <v>1</v>
      </c>
    </row>
    <row r="1584" spans="1:5" hidden="1">
      <c r="A1584">
        <v>6</v>
      </c>
      <c r="B1584" t="s">
        <v>170</v>
      </c>
      <c r="D1584" t="s">
        <v>137</v>
      </c>
      <c r="E1584">
        <v>1</v>
      </c>
    </row>
    <row r="1585" spans="1:5" hidden="1">
      <c r="A1585">
        <v>7</v>
      </c>
      <c r="B1585" t="s">
        <v>171</v>
      </c>
      <c r="D1585" t="s">
        <v>137</v>
      </c>
      <c r="E1585">
        <v>1</v>
      </c>
    </row>
    <row r="1586" spans="1:5" hidden="1">
      <c r="A1586">
        <v>8</v>
      </c>
      <c r="B1586" t="s">
        <v>172</v>
      </c>
      <c r="D1586" t="s">
        <v>137</v>
      </c>
      <c r="E1586">
        <v>1</v>
      </c>
    </row>
    <row r="1587" spans="1:5" hidden="1">
      <c r="A1587">
        <v>9</v>
      </c>
      <c r="B1587" t="s">
        <v>173</v>
      </c>
      <c r="D1587" t="s">
        <v>137</v>
      </c>
      <c r="E1587">
        <v>1</v>
      </c>
    </row>
    <row r="1588" spans="1:5" hidden="1">
      <c r="A1588">
        <v>10</v>
      </c>
      <c r="B1588" t="s">
        <v>174</v>
      </c>
      <c r="D1588" t="s">
        <v>137</v>
      </c>
      <c r="E1588">
        <v>1</v>
      </c>
    </row>
    <row r="1589" spans="1:5" hidden="1">
      <c r="A1589">
        <v>11</v>
      </c>
      <c r="B1589" t="s">
        <v>175</v>
      </c>
      <c r="D1589" t="s">
        <v>137</v>
      </c>
      <c r="E1589">
        <v>1</v>
      </c>
    </row>
    <row r="1590" spans="1:5" hidden="1">
      <c r="A1590">
        <v>12</v>
      </c>
      <c r="B1590" t="s">
        <v>176</v>
      </c>
      <c r="D1590" t="s">
        <v>137</v>
      </c>
      <c r="E1590">
        <v>0</v>
      </c>
    </row>
    <row r="1591" spans="1:5" hidden="1">
      <c r="A1591">
        <v>13</v>
      </c>
      <c r="B1591" t="s">
        <v>177</v>
      </c>
      <c r="D1591" t="s">
        <v>137</v>
      </c>
      <c r="E1591">
        <v>1</v>
      </c>
    </row>
    <row r="1592" spans="1:5" hidden="1">
      <c r="A1592">
        <v>14</v>
      </c>
      <c r="B1592" t="s">
        <v>178</v>
      </c>
      <c r="D1592" t="s">
        <v>137</v>
      </c>
      <c r="E1592">
        <v>1</v>
      </c>
    </row>
    <row r="1593" spans="1:5" hidden="1">
      <c r="A1593">
        <v>15</v>
      </c>
      <c r="B1593" t="s">
        <v>179</v>
      </c>
      <c r="D1593" t="s">
        <v>137</v>
      </c>
      <c r="E1593">
        <v>1</v>
      </c>
    </row>
    <row r="1594" spans="1:5" hidden="1">
      <c r="A1594">
        <v>16</v>
      </c>
      <c r="B1594" t="s">
        <v>180</v>
      </c>
      <c r="D1594" t="s">
        <v>137</v>
      </c>
      <c r="E1594">
        <v>0</v>
      </c>
    </row>
    <row r="1595" spans="1:5" hidden="1">
      <c r="A1595">
        <v>1</v>
      </c>
      <c r="B1595" t="s">
        <v>166</v>
      </c>
      <c r="D1595" t="s">
        <v>138</v>
      </c>
      <c r="E1595">
        <v>1</v>
      </c>
    </row>
    <row r="1596" spans="1:5" hidden="1">
      <c r="A1596">
        <v>2</v>
      </c>
      <c r="B1596" t="s">
        <v>167</v>
      </c>
      <c r="D1596" t="s">
        <v>138</v>
      </c>
      <c r="E1596">
        <v>1</v>
      </c>
    </row>
    <row r="1597" spans="1:5" hidden="1">
      <c r="A1597">
        <v>4</v>
      </c>
      <c r="B1597" t="s">
        <v>444</v>
      </c>
      <c r="D1597" t="s">
        <v>138</v>
      </c>
      <c r="E1597">
        <v>1</v>
      </c>
    </row>
    <row r="1598" spans="1:5" hidden="1">
      <c r="A1598">
        <v>5</v>
      </c>
      <c r="B1598" t="s">
        <v>169</v>
      </c>
      <c r="D1598" t="s">
        <v>138</v>
      </c>
      <c r="E1598">
        <v>1</v>
      </c>
    </row>
    <row r="1599" spans="1:5" hidden="1">
      <c r="A1599">
        <v>6</v>
      </c>
      <c r="B1599" t="s">
        <v>170</v>
      </c>
      <c r="D1599" t="s">
        <v>138</v>
      </c>
      <c r="E1599">
        <v>1</v>
      </c>
    </row>
    <row r="1600" spans="1:5" hidden="1">
      <c r="A1600">
        <v>7</v>
      </c>
      <c r="B1600" t="s">
        <v>171</v>
      </c>
      <c r="D1600" t="s">
        <v>138</v>
      </c>
      <c r="E1600">
        <v>1</v>
      </c>
    </row>
    <row r="1601" spans="1:5" hidden="1">
      <c r="A1601">
        <v>8</v>
      </c>
      <c r="B1601" t="s">
        <v>172</v>
      </c>
      <c r="D1601" t="s">
        <v>138</v>
      </c>
      <c r="E1601">
        <v>1</v>
      </c>
    </row>
    <row r="1602" spans="1:5" hidden="1">
      <c r="A1602">
        <v>9</v>
      </c>
      <c r="B1602" t="s">
        <v>173</v>
      </c>
      <c r="D1602" t="s">
        <v>138</v>
      </c>
      <c r="E1602">
        <v>1</v>
      </c>
    </row>
    <row r="1603" spans="1:5" hidden="1">
      <c r="A1603">
        <v>10</v>
      </c>
      <c r="B1603" t="s">
        <v>174</v>
      </c>
      <c r="D1603" t="s">
        <v>138</v>
      </c>
      <c r="E1603">
        <v>1</v>
      </c>
    </row>
    <row r="1604" spans="1:5" hidden="1">
      <c r="A1604">
        <v>11</v>
      </c>
      <c r="B1604" t="s">
        <v>175</v>
      </c>
      <c r="D1604" t="s">
        <v>138</v>
      </c>
      <c r="E1604">
        <v>1</v>
      </c>
    </row>
    <row r="1605" spans="1:5" hidden="1">
      <c r="A1605">
        <v>12</v>
      </c>
      <c r="B1605" t="s">
        <v>176</v>
      </c>
      <c r="D1605" t="s">
        <v>138</v>
      </c>
      <c r="E1605">
        <v>1</v>
      </c>
    </row>
    <row r="1606" spans="1:5" hidden="1">
      <c r="A1606">
        <v>13</v>
      </c>
      <c r="B1606" t="s">
        <v>177</v>
      </c>
      <c r="D1606" t="s">
        <v>138</v>
      </c>
      <c r="E1606">
        <v>1</v>
      </c>
    </row>
    <row r="1607" spans="1:5" hidden="1">
      <c r="A1607">
        <v>14</v>
      </c>
      <c r="B1607" t="s">
        <v>178</v>
      </c>
      <c r="D1607" t="s">
        <v>138</v>
      </c>
      <c r="E1607">
        <v>1</v>
      </c>
    </row>
    <row r="1608" spans="1:5" hidden="1">
      <c r="A1608">
        <v>15</v>
      </c>
      <c r="B1608" t="s">
        <v>179</v>
      </c>
      <c r="D1608" t="s">
        <v>138</v>
      </c>
      <c r="E1608">
        <v>1</v>
      </c>
    </row>
    <row r="1609" spans="1:5" hidden="1">
      <c r="A1609">
        <v>16</v>
      </c>
      <c r="B1609" t="s">
        <v>180</v>
      </c>
      <c r="D1609" t="s">
        <v>138</v>
      </c>
      <c r="E1609">
        <v>1</v>
      </c>
    </row>
    <row r="1610" spans="1:5" hidden="1">
      <c r="A1610">
        <v>1</v>
      </c>
      <c r="B1610" t="s">
        <v>166</v>
      </c>
      <c r="C1610" t="s">
        <v>39</v>
      </c>
      <c r="D1610" t="s">
        <v>139</v>
      </c>
      <c r="E1610">
        <v>0</v>
      </c>
    </row>
    <row r="1611" spans="1:5" hidden="1">
      <c r="A1611">
        <v>2</v>
      </c>
      <c r="B1611" t="s">
        <v>167</v>
      </c>
      <c r="C1611" t="s">
        <v>39</v>
      </c>
      <c r="D1611" t="s">
        <v>139</v>
      </c>
      <c r="E1611">
        <v>1</v>
      </c>
    </row>
    <row r="1612" spans="1:5" hidden="1">
      <c r="A1612">
        <v>4</v>
      </c>
      <c r="B1612" t="s">
        <v>444</v>
      </c>
      <c r="C1612" t="s">
        <v>39</v>
      </c>
      <c r="D1612" t="s">
        <v>139</v>
      </c>
      <c r="E1612">
        <v>1</v>
      </c>
    </row>
    <row r="1613" spans="1:5" hidden="1">
      <c r="A1613">
        <v>5</v>
      </c>
      <c r="B1613" t="s">
        <v>169</v>
      </c>
      <c r="C1613" t="s">
        <v>39</v>
      </c>
      <c r="D1613" t="s">
        <v>139</v>
      </c>
      <c r="E1613">
        <v>1</v>
      </c>
    </row>
    <row r="1614" spans="1:5" hidden="1">
      <c r="A1614">
        <v>6</v>
      </c>
      <c r="B1614" t="s">
        <v>170</v>
      </c>
      <c r="C1614" t="s">
        <v>39</v>
      </c>
      <c r="D1614" t="s">
        <v>139</v>
      </c>
      <c r="E1614">
        <v>1</v>
      </c>
    </row>
    <row r="1615" spans="1:5" hidden="1">
      <c r="A1615">
        <v>7</v>
      </c>
      <c r="B1615" t="s">
        <v>171</v>
      </c>
      <c r="C1615" t="s">
        <v>39</v>
      </c>
      <c r="D1615" t="s">
        <v>139</v>
      </c>
      <c r="E1615">
        <v>0</v>
      </c>
    </row>
    <row r="1616" spans="1:5" hidden="1">
      <c r="A1616">
        <v>8</v>
      </c>
      <c r="B1616" t="s">
        <v>172</v>
      </c>
      <c r="C1616" t="s">
        <v>39</v>
      </c>
      <c r="D1616" t="s">
        <v>139</v>
      </c>
      <c r="E1616">
        <v>1</v>
      </c>
    </row>
    <row r="1617" spans="1:5" hidden="1">
      <c r="A1617">
        <v>9</v>
      </c>
      <c r="B1617" t="s">
        <v>173</v>
      </c>
      <c r="C1617" t="s">
        <v>39</v>
      </c>
      <c r="D1617" t="s">
        <v>139</v>
      </c>
      <c r="E1617">
        <v>0</v>
      </c>
    </row>
    <row r="1618" spans="1:5" hidden="1">
      <c r="A1618">
        <v>10</v>
      </c>
      <c r="B1618" t="s">
        <v>174</v>
      </c>
      <c r="C1618" t="s">
        <v>39</v>
      </c>
      <c r="D1618" t="s">
        <v>139</v>
      </c>
      <c r="E1618">
        <v>1</v>
      </c>
    </row>
    <row r="1619" spans="1:5" hidden="1">
      <c r="A1619">
        <v>11</v>
      </c>
      <c r="B1619" t="s">
        <v>175</v>
      </c>
      <c r="C1619" t="s">
        <v>39</v>
      </c>
      <c r="D1619" t="s">
        <v>139</v>
      </c>
      <c r="E1619">
        <v>0</v>
      </c>
    </row>
    <row r="1620" spans="1:5" hidden="1">
      <c r="A1620">
        <v>12</v>
      </c>
      <c r="B1620" t="s">
        <v>176</v>
      </c>
      <c r="C1620" t="s">
        <v>39</v>
      </c>
      <c r="D1620" t="s">
        <v>139</v>
      </c>
      <c r="E1620">
        <v>0</v>
      </c>
    </row>
    <row r="1621" spans="1:5" hidden="1">
      <c r="A1621">
        <v>13</v>
      </c>
      <c r="B1621" t="s">
        <v>177</v>
      </c>
      <c r="C1621" t="s">
        <v>39</v>
      </c>
      <c r="D1621" t="s">
        <v>139</v>
      </c>
      <c r="E1621">
        <v>1</v>
      </c>
    </row>
    <row r="1622" spans="1:5" hidden="1">
      <c r="A1622">
        <v>14</v>
      </c>
      <c r="B1622" t="s">
        <v>178</v>
      </c>
      <c r="C1622" t="s">
        <v>39</v>
      </c>
      <c r="D1622" t="s">
        <v>139</v>
      </c>
      <c r="E1622">
        <v>1</v>
      </c>
    </row>
    <row r="1623" spans="1:5" hidden="1">
      <c r="A1623">
        <v>15</v>
      </c>
      <c r="B1623" t="s">
        <v>179</v>
      </c>
      <c r="C1623" t="s">
        <v>39</v>
      </c>
      <c r="D1623" t="s">
        <v>139</v>
      </c>
      <c r="E1623">
        <v>0</v>
      </c>
    </row>
    <row r="1624" spans="1:5" hidden="1">
      <c r="A1624">
        <v>16</v>
      </c>
      <c r="B1624" t="s">
        <v>180</v>
      </c>
      <c r="C1624" t="s">
        <v>39</v>
      </c>
      <c r="D1624" t="s">
        <v>139</v>
      </c>
      <c r="E1624">
        <v>1</v>
      </c>
    </row>
    <row r="1625" spans="1:5" hidden="1">
      <c r="A1625">
        <v>1</v>
      </c>
      <c r="B1625" t="s">
        <v>166</v>
      </c>
      <c r="C1625" t="s">
        <v>133</v>
      </c>
      <c r="D1625" t="s">
        <v>140</v>
      </c>
      <c r="E1625">
        <v>0</v>
      </c>
    </row>
    <row r="1626" spans="1:5" hidden="1">
      <c r="A1626">
        <v>2</v>
      </c>
      <c r="B1626" t="s">
        <v>167</v>
      </c>
      <c r="C1626" t="s">
        <v>133</v>
      </c>
      <c r="D1626" t="s">
        <v>140</v>
      </c>
      <c r="E1626">
        <v>0</v>
      </c>
    </row>
    <row r="1627" spans="1:5" hidden="1">
      <c r="A1627">
        <v>4</v>
      </c>
      <c r="B1627" t="s">
        <v>444</v>
      </c>
      <c r="C1627" t="s">
        <v>133</v>
      </c>
      <c r="D1627" t="s">
        <v>140</v>
      </c>
      <c r="E1627">
        <v>0</v>
      </c>
    </row>
    <row r="1628" spans="1:5" hidden="1">
      <c r="A1628">
        <v>5</v>
      </c>
      <c r="B1628" t="s">
        <v>169</v>
      </c>
      <c r="C1628" t="s">
        <v>133</v>
      </c>
      <c r="D1628" t="s">
        <v>140</v>
      </c>
      <c r="E1628">
        <v>0</v>
      </c>
    </row>
    <row r="1629" spans="1:5" hidden="1">
      <c r="A1629">
        <v>6</v>
      </c>
      <c r="B1629" t="s">
        <v>170</v>
      </c>
      <c r="C1629" t="s">
        <v>133</v>
      </c>
      <c r="D1629" t="s">
        <v>140</v>
      </c>
      <c r="E1629">
        <v>0</v>
      </c>
    </row>
    <row r="1630" spans="1:5" hidden="1">
      <c r="A1630">
        <v>7</v>
      </c>
      <c r="B1630" t="s">
        <v>171</v>
      </c>
      <c r="C1630" t="s">
        <v>133</v>
      </c>
      <c r="D1630" t="s">
        <v>140</v>
      </c>
      <c r="E1630">
        <v>0</v>
      </c>
    </row>
    <row r="1631" spans="1:5" hidden="1">
      <c r="A1631">
        <v>8</v>
      </c>
      <c r="B1631" t="s">
        <v>172</v>
      </c>
      <c r="C1631" t="s">
        <v>133</v>
      </c>
      <c r="D1631" t="s">
        <v>140</v>
      </c>
      <c r="E1631">
        <v>1</v>
      </c>
    </row>
    <row r="1632" spans="1:5" hidden="1">
      <c r="A1632">
        <v>9</v>
      </c>
      <c r="B1632" t="s">
        <v>173</v>
      </c>
      <c r="C1632" t="s">
        <v>133</v>
      </c>
      <c r="D1632" t="s">
        <v>140</v>
      </c>
      <c r="E1632">
        <v>0</v>
      </c>
    </row>
    <row r="1633" spans="1:5" hidden="1">
      <c r="A1633">
        <v>10</v>
      </c>
      <c r="B1633" t="s">
        <v>174</v>
      </c>
      <c r="C1633" t="s">
        <v>133</v>
      </c>
      <c r="D1633" t="s">
        <v>140</v>
      </c>
      <c r="E1633">
        <v>0</v>
      </c>
    </row>
    <row r="1634" spans="1:5" hidden="1">
      <c r="A1634">
        <v>11</v>
      </c>
      <c r="B1634" t="s">
        <v>175</v>
      </c>
      <c r="C1634" t="s">
        <v>133</v>
      </c>
      <c r="D1634" t="s">
        <v>140</v>
      </c>
      <c r="E1634">
        <v>0</v>
      </c>
    </row>
    <row r="1635" spans="1:5" hidden="1">
      <c r="A1635">
        <v>12</v>
      </c>
      <c r="B1635" t="s">
        <v>176</v>
      </c>
      <c r="C1635" t="s">
        <v>133</v>
      </c>
      <c r="D1635" t="s">
        <v>140</v>
      </c>
      <c r="E1635">
        <v>0</v>
      </c>
    </row>
    <row r="1636" spans="1:5" hidden="1">
      <c r="A1636">
        <v>13</v>
      </c>
      <c r="B1636" t="s">
        <v>177</v>
      </c>
      <c r="C1636" t="s">
        <v>133</v>
      </c>
      <c r="D1636" t="s">
        <v>140</v>
      </c>
      <c r="E1636">
        <v>0</v>
      </c>
    </row>
    <row r="1637" spans="1:5" hidden="1">
      <c r="A1637">
        <v>14</v>
      </c>
      <c r="B1637" t="s">
        <v>178</v>
      </c>
      <c r="C1637" t="s">
        <v>133</v>
      </c>
      <c r="D1637" t="s">
        <v>140</v>
      </c>
      <c r="E1637">
        <v>0</v>
      </c>
    </row>
    <row r="1638" spans="1:5" hidden="1">
      <c r="A1638">
        <v>15</v>
      </c>
      <c r="B1638" t="s">
        <v>179</v>
      </c>
      <c r="C1638" t="s">
        <v>133</v>
      </c>
      <c r="D1638" t="s">
        <v>140</v>
      </c>
      <c r="E1638">
        <v>0</v>
      </c>
    </row>
    <row r="1639" spans="1:5" hidden="1">
      <c r="A1639">
        <v>16</v>
      </c>
      <c r="B1639" t="s">
        <v>180</v>
      </c>
      <c r="C1639" t="s">
        <v>133</v>
      </c>
      <c r="D1639" t="s">
        <v>140</v>
      </c>
      <c r="E1639">
        <v>0</v>
      </c>
    </row>
    <row r="1640" spans="1:5" hidden="1">
      <c r="A1640">
        <v>1</v>
      </c>
      <c r="B1640" t="s">
        <v>166</v>
      </c>
      <c r="C1640" t="s">
        <v>142</v>
      </c>
      <c r="D1640" t="s">
        <v>141</v>
      </c>
      <c r="E1640">
        <v>1</v>
      </c>
    </row>
    <row r="1641" spans="1:5" hidden="1">
      <c r="A1641">
        <v>2</v>
      </c>
      <c r="B1641" t="s">
        <v>167</v>
      </c>
      <c r="C1641" t="s">
        <v>142</v>
      </c>
      <c r="D1641" t="s">
        <v>141</v>
      </c>
      <c r="E1641">
        <v>1</v>
      </c>
    </row>
    <row r="1642" spans="1:5" hidden="1">
      <c r="A1642">
        <v>4</v>
      </c>
      <c r="B1642" t="s">
        <v>444</v>
      </c>
      <c r="C1642" t="s">
        <v>142</v>
      </c>
      <c r="D1642" t="s">
        <v>141</v>
      </c>
      <c r="E1642">
        <v>0</v>
      </c>
    </row>
    <row r="1643" spans="1:5" hidden="1">
      <c r="A1643">
        <v>5</v>
      </c>
      <c r="B1643" t="s">
        <v>169</v>
      </c>
      <c r="C1643" t="s">
        <v>142</v>
      </c>
      <c r="D1643" t="s">
        <v>141</v>
      </c>
      <c r="E1643">
        <v>1</v>
      </c>
    </row>
    <row r="1644" spans="1:5" hidden="1">
      <c r="A1644">
        <v>6</v>
      </c>
      <c r="B1644" t="s">
        <v>170</v>
      </c>
      <c r="C1644" t="s">
        <v>142</v>
      </c>
      <c r="D1644" t="s">
        <v>141</v>
      </c>
      <c r="E1644">
        <v>1</v>
      </c>
    </row>
    <row r="1645" spans="1:5" hidden="1">
      <c r="A1645">
        <v>7</v>
      </c>
      <c r="B1645" t="s">
        <v>171</v>
      </c>
      <c r="C1645" t="s">
        <v>142</v>
      </c>
      <c r="D1645" t="s">
        <v>141</v>
      </c>
      <c r="E1645">
        <v>1</v>
      </c>
    </row>
    <row r="1646" spans="1:5" hidden="1">
      <c r="A1646">
        <v>8</v>
      </c>
      <c r="B1646" t="s">
        <v>172</v>
      </c>
      <c r="C1646" t="s">
        <v>142</v>
      </c>
      <c r="D1646" t="s">
        <v>141</v>
      </c>
      <c r="E1646">
        <v>1</v>
      </c>
    </row>
    <row r="1647" spans="1:5" hidden="1">
      <c r="A1647">
        <v>9</v>
      </c>
      <c r="B1647" t="s">
        <v>173</v>
      </c>
      <c r="C1647" t="s">
        <v>142</v>
      </c>
      <c r="D1647" t="s">
        <v>141</v>
      </c>
      <c r="E1647">
        <v>1</v>
      </c>
    </row>
    <row r="1648" spans="1:5" hidden="1">
      <c r="A1648">
        <v>10</v>
      </c>
      <c r="B1648" t="s">
        <v>174</v>
      </c>
      <c r="C1648" t="s">
        <v>142</v>
      </c>
      <c r="D1648" t="s">
        <v>141</v>
      </c>
      <c r="E1648">
        <v>1</v>
      </c>
    </row>
    <row r="1649" spans="1:5" hidden="1">
      <c r="A1649">
        <v>11</v>
      </c>
      <c r="B1649" t="s">
        <v>175</v>
      </c>
      <c r="C1649" t="s">
        <v>142</v>
      </c>
      <c r="D1649" t="s">
        <v>141</v>
      </c>
      <c r="E1649">
        <v>1</v>
      </c>
    </row>
    <row r="1650" spans="1:5" hidden="1">
      <c r="A1650">
        <v>12</v>
      </c>
      <c r="B1650" t="s">
        <v>176</v>
      </c>
      <c r="C1650" t="s">
        <v>142</v>
      </c>
      <c r="D1650" t="s">
        <v>141</v>
      </c>
      <c r="E1650">
        <v>1</v>
      </c>
    </row>
    <row r="1651" spans="1:5" hidden="1">
      <c r="A1651">
        <v>13</v>
      </c>
      <c r="B1651" t="s">
        <v>177</v>
      </c>
      <c r="C1651" t="s">
        <v>142</v>
      </c>
      <c r="D1651" t="s">
        <v>141</v>
      </c>
      <c r="E1651">
        <v>1</v>
      </c>
    </row>
    <row r="1652" spans="1:5" hidden="1">
      <c r="A1652">
        <v>14</v>
      </c>
      <c r="B1652" t="s">
        <v>178</v>
      </c>
      <c r="C1652" t="s">
        <v>142</v>
      </c>
      <c r="D1652" t="s">
        <v>141</v>
      </c>
      <c r="E1652">
        <v>1</v>
      </c>
    </row>
    <row r="1653" spans="1:5" hidden="1">
      <c r="A1653">
        <v>15</v>
      </c>
      <c r="B1653" t="s">
        <v>179</v>
      </c>
      <c r="C1653" t="s">
        <v>142</v>
      </c>
      <c r="D1653" t="s">
        <v>141</v>
      </c>
      <c r="E1653">
        <v>1</v>
      </c>
    </row>
    <row r="1654" spans="1:5" hidden="1">
      <c r="A1654">
        <v>16</v>
      </c>
      <c r="B1654" t="s">
        <v>180</v>
      </c>
      <c r="C1654" t="s">
        <v>142</v>
      </c>
      <c r="D1654" t="s">
        <v>141</v>
      </c>
      <c r="E1654">
        <v>1</v>
      </c>
    </row>
    <row r="1655" spans="1:5" hidden="1">
      <c r="A1655">
        <v>1</v>
      </c>
      <c r="B1655" t="s">
        <v>166</v>
      </c>
      <c r="D1655" t="s">
        <v>142</v>
      </c>
      <c r="E1655">
        <v>0.66666666666666663</v>
      </c>
    </row>
    <row r="1656" spans="1:5" hidden="1">
      <c r="A1656">
        <v>2</v>
      </c>
      <c r="B1656" t="s">
        <v>167</v>
      </c>
      <c r="D1656" t="s">
        <v>142</v>
      </c>
      <c r="E1656">
        <v>1</v>
      </c>
    </row>
    <row r="1657" spans="1:5" hidden="1">
      <c r="A1657">
        <v>4</v>
      </c>
      <c r="B1657" t="s">
        <v>444</v>
      </c>
      <c r="D1657" t="s">
        <v>142</v>
      </c>
      <c r="E1657">
        <v>0.66666666666666663</v>
      </c>
    </row>
    <row r="1658" spans="1:5" hidden="1">
      <c r="A1658">
        <v>5</v>
      </c>
      <c r="B1658" t="s">
        <v>169</v>
      </c>
      <c r="D1658" t="s">
        <v>142</v>
      </c>
      <c r="E1658">
        <v>1</v>
      </c>
    </row>
    <row r="1659" spans="1:5" hidden="1">
      <c r="A1659">
        <v>6</v>
      </c>
      <c r="B1659" t="s">
        <v>170</v>
      </c>
      <c r="D1659" t="s">
        <v>142</v>
      </c>
      <c r="E1659">
        <v>1</v>
      </c>
    </row>
    <row r="1660" spans="1:5" hidden="1">
      <c r="A1660">
        <v>7</v>
      </c>
      <c r="B1660" t="s">
        <v>171</v>
      </c>
      <c r="D1660" t="s">
        <v>142</v>
      </c>
      <c r="E1660">
        <v>1</v>
      </c>
    </row>
    <row r="1661" spans="1:5" hidden="1">
      <c r="A1661">
        <v>8</v>
      </c>
      <c r="B1661" t="s">
        <v>172</v>
      </c>
      <c r="D1661" t="s">
        <v>142</v>
      </c>
      <c r="E1661" s="158">
        <v>1</v>
      </c>
    </row>
    <row r="1662" spans="1:5" hidden="1">
      <c r="A1662">
        <v>9</v>
      </c>
      <c r="B1662" t="s">
        <v>173</v>
      </c>
      <c r="D1662" t="s">
        <v>142</v>
      </c>
      <c r="E1662" s="158">
        <v>1</v>
      </c>
    </row>
    <row r="1663" spans="1:5" hidden="1">
      <c r="A1663">
        <v>10</v>
      </c>
      <c r="B1663" t="s">
        <v>174</v>
      </c>
      <c r="D1663" t="s">
        <v>142</v>
      </c>
      <c r="E1663" s="158">
        <v>1</v>
      </c>
    </row>
    <row r="1664" spans="1:5" hidden="1">
      <c r="A1664">
        <v>11</v>
      </c>
      <c r="B1664" t="s">
        <v>175</v>
      </c>
      <c r="D1664" t="s">
        <v>142</v>
      </c>
      <c r="E1664" s="158">
        <v>1</v>
      </c>
    </row>
    <row r="1665" spans="1:5" hidden="1">
      <c r="A1665">
        <v>12</v>
      </c>
      <c r="B1665" t="s">
        <v>176</v>
      </c>
      <c r="D1665" t="s">
        <v>142</v>
      </c>
      <c r="E1665" s="158">
        <v>0.66666666666666663</v>
      </c>
    </row>
    <row r="1666" spans="1:5" hidden="1">
      <c r="A1666">
        <v>13</v>
      </c>
      <c r="B1666" t="s">
        <v>177</v>
      </c>
      <c r="D1666" t="s">
        <v>142</v>
      </c>
      <c r="E1666" s="158">
        <v>1</v>
      </c>
    </row>
    <row r="1667" spans="1:5" hidden="1">
      <c r="A1667">
        <v>14</v>
      </c>
      <c r="B1667" t="s">
        <v>178</v>
      </c>
      <c r="D1667" t="s">
        <v>142</v>
      </c>
      <c r="E1667" s="158">
        <v>1</v>
      </c>
    </row>
    <row r="1668" spans="1:5" hidden="1">
      <c r="A1668">
        <v>15</v>
      </c>
      <c r="B1668" t="s">
        <v>179</v>
      </c>
      <c r="D1668" t="s">
        <v>142</v>
      </c>
      <c r="E1668" s="158">
        <v>1</v>
      </c>
    </row>
    <row r="1669" spans="1:5" hidden="1">
      <c r="A1669">
        <v>16</v>
      </c>
      <c r="B1669" t="s">
        <v>180</v>
      </c>
      <c r="D1669" t="s">
        <v>142</v>
      </c>
      <c r="E1669" s="158">
        <v>1</v>
      </c>
    </row>
    <row r="1670" spans="1:5" hidden="1">
      <c r="A1670">
        <v>17</v>
      </c>
      <c r="B1670" t="s">
        <v>165</v>
      </c>
      <c r="D1670" t="s">
        <v>142</v>
      </c>
      <c r="E1670" s="158">
        <v>0.93333333333333335</v>
      </c>
    </row>
    <row r="1671" spans="1:5" hidden="1">
      <c r="A1671">
        <v>1</v>
      </c>
      <c r="B1671" t="s">
        <v>166</v>
      </c>
      <c r="C1671" t="s">
        <v>142</v>
      </c>
      <c r="D1671" t="s">
        <v>143</v>
      </c>
      <c r="E1671" s="158">
        <v>0</v>
      </c>
    </row>
    <row r="1672" spans="1:5" hidden="1">
      <c r="A1672">
        <v>2</v>
      </c>
      <c r="B1672" t="s">
        <v>167</v>
      </c>
      <c r="C1672" t="s">
        <v>142</v>
      </c>
      <c r="D1672" t="s">
        <v>143</v>
      </c>
      <c r="E1672" s="158">
        <v>1</v>
      </c>
    </row>
    <row r="1673" spans="1:5" hidden="1">
      <c r="A1673">
        <v>4</v>
      </c>
      <c r="B1673" t="s">
        <v>444</v>
      </c>
      <c r="C1673" t="s">
        <v>142</v>
      </c>
      <c r="D1673" t="s">
        <v>143</v>
      </c>
      <c r="E1673" s="158">
        <v>1</v>
      </c>
    </row>
    <row r="1674" spans="1:5" hidden="1">
      <c r="A1674">
        <v>5</v>
      </c>
      <c r="B1674" t="s">
        <v>169</v>
      </c>
      <c r="C1674" t="s">
        <v>142</v>
      </c>
      <c r="D1674" t="s">
        <v>143</v>
      </c>
      <c r="E1674" s="158">
        <v>1</v>
      </c>
    </row>
    <row r="1675" spans="1:5" hidden="1">
      <c r="A1675">
        <v>6</v>
      </c>
      <c r="B1675" t="s">
        <v>170</v>
      </c>
      <c r="C1675" t="s">
        <v>142</v>
      </c>
      <c r="D1675" t="s">
        <v>143</v>
      </c>
      <c r="E1675" s="158">
        <v>1</v>
      </c>
    </row>
    <row r="1676" spans="1:5" hidden="1">
      <c r="A1676">
        <v>7</v>
      </c>
      <c r="B1676" t="s">
        <v>171</v>
      </c>
      <c r="C1676" t="s">
        <v>142</v>
      </c>
      <c r="D1676" t="s">
        <v>143</v>
      </c>
      <c r="E1676" s="158">
        <v>1</v>
      </c>
    </row>
    <row r="1677" spans="1:5" hidden="1">
      <c r="A1677">
        <v>8</v>
      </c>
      <c r="B1677" t="s">
        <v>172</v>
      </c>
      <c r="C1677" t="s">
        <v>142</v>
      </c>
      <c r="D1677" t="s">
        <v>143</v>
      </c>
      <c r="E1677">
        <v>1</v>
      </c>
    </row>
    <row r="1678" spans="1:5" hidden="1">
      <c r="A1678">
        <v>9</v>
      </c>
      <c r="B1678" t="s">
        <v>173</v>
      </c>
      <c r="C1678" t="s">
        <v>142</v>
      </c>
      <c r="D1678" t="s">
        <v>143</v>
      </c>
      <c r="E1678">
        <v>1</v>
      </c>
    </row>
    <row r="1679" spans="1:5" hidden="1">
      <c r="A1679">
        <v>10</v>
      </c>
      <c r="B1679" t="s">
        <v>174</v>
      </c>
      <c r="C1679" t="s">
        <v>142</v>
      </c>
      <c r="D1679" t="s">
        <v>143</v>
      </c>
      <c r="E1679">
        <v>1</v>
      </c>
    </row>
    <row r="1680" spans="1:5" hidden="1">
      <c r="A1680">
        <v>11</v>
      </c>
      <c r="B1680" t="s">
        <v>175</v>
      </c>
      <c r="C1680" t="s">
        <v>142</v>
      </c>
      <c r="D1680" t="s">
        <v>143</v>
      </c>
      <c r="E1680">
        <v>1</v>
      </c>
    </row>
    <row r="1681" spans="1:5" hidden="1">
      <c r="A1681">
        <v>12</v>
      </c>
      <c r="B1681" t="s">
        <v>176</v>
      </c>
      <c r="C1681" t="s">
        <v>142</v>
      </c>
      <c r="D1681" t="s">
        <v>143</v>
      </c>
      <c r="E1681">
        <v>1</v>
      </c>
    </row>
    <row r="1682" spans="1:5" hidden="1">
      <c r="A1682">
        <v>13</v>
      </c>
      <c r="B1682" t="s">
        <v>177</v>
      </c>
      <c r="C1682" t="s">
        <v>142</v>
      </c>
      <c r="D1682" t="s">
        <v>143</v>
      </c>
      <c r="E1682">
        <v>1</v>
      </c>
    </row>
    <row r="1683" spans="1:5" hidden="1">
      <c r="A1683">
        <v>14</v>
      </c>
      <c r="B1683" t="s">
        <v>178</v>
      </c>
      <c r="C1683" t="s">
        <v>142</v>
      </c>
      <c r="D1683" t="s">
        <v>143</v>
      </c>
      <c r="E1683">
        <v>1</v>
      </c>
    </row>
    <row r="1684" spans="1:5" hidden="1">
      <c r="A1684">
        <v>15</v>
      </c>
      <c r="B1684" t="s">
        <v>179</v>
      </c>
      <c r="C1684" t="s">
        <v>142</v>
      </c>
      <c r="D1684" t="s">
        <v>143</v>
      </c>
      <c r="E1684">
        <v>1</v>
      </c>
    </row>
    <row r="1685" spans="1:5" hidden="1">
      <c r="A1685">
        <v>16</v>
      </c>
      <c r="B1685" t="s">
        <v>180</v>
      </c>
      <c r="C1685" t="s">
        <v>142</v>
      </c>
      <c r="D1685" t="s">
        <v>143</v>
      </c>
      <c r="E1685">
        <v>1</v>
      </c>
    </row>
    <row r="1686" spans="1:5" hidden="1">
      <c r="A1686">
        <v>1</v>
      </c>
      <c r="B1686" t="s">
        <v>166</v>
      </c>
      <c r="D1686" t="s">
        <v>144</v>
      </c>
      <c r="E1686">
        <v>0</v>
      </c>
    </row>
    <row r="1687" spans="1:5" hidden="1">
      <c r="A1687">
        <v>2</v>
      </c>
      <c r="B1687" t="s">
        <v>167</v>
      </c>
      <c r="D1687" t="s">
        <v>144</v>
      </c>
      <c r="E1687">
        <v>1</v>
      </c>
    </row>
    <row r="1688" spans="1:5" hidden="1">
      <c r="A1688">
        <v>4</v>
      </c>
      <c r="B1688" t="s">
        <v>444</v>
      </c>
      <c r="D1688" t="s">
        <v>144</v>
      </c>
      <c r="E1688">
        <v>1</v>
      </c>
    </row>
    <row r="1689" spans="1:5" hidden="1">
      <c r="A1689">
        <v>5</v>
      </c>
      <c r="B1689" t="s">
        <v>169</v>
      </c>
      <c r="D1689" t="s">
        <v>144</v>
      </c>
      <c r="E1689">
        <v>0.66666666666666663</v>
      </c>
    </row>
    <row r="1690" spans="1:5" hidden="1">
      <c r="A1690">
        <v>6</v>
      </c>
      <c r="B1690" t="s">
        <v>170</v>
      </c>
      <c r="D1690" t="s">
        <v>144</v>
      </c>
      <c r="E1690">
        <v>1</v>
      </c>
    </row>
    <row r="1691" spans="1:5" hidden="1">
      <c r="A1691">
        <v>7</v>
      </c>
      <c r="B1691" t="s">
        <v>171</v>
      </c>
      <c r="D1691" t="s">
        <v>144</v>
      </c>
      <c r="E1691">
        <v>0.33333333333333331</v>
      </c>
    </row>
    <row r="1692" spans="1:5" hidden="1">
      <c r="A1692">
        <v>8</v>
      </c>
      <c r="B1692" t="s">
        <v>172</v>
      </c>
      <c r="D1692" t="s">
        <v>144</v>
      </c>
      <c r="E1692">
        <v>0.66666666666666663</v>
      </c>
    </row>
    <row r="1693" spans="1:5" hidden="1">
      <c r="A1693">
        <v>9</v>
      </c>
      <c r="B1693" t="s">
        <v>173</v>
      </c>
      <c r="D1693" t="s">
        <v>144</v>
      </c>
      <c r="E1693">
        <v>0.33333333333333331</v>
      </c>
    </row>
    <row r="1694" spans="1:5" hidden="1">
      <c r="A1694">
        <v>10</v>
      </c>
      <c r="B1694" t="s">
        <v>174</v>
      </c>
      <c r="D1694" t="s">
        <v>144</v>
      </c>
      <c r="E1694">
        <v>0.33333333333333331</v>
      </c>
    </row>
    <row r="1695" spans="1:5" hidden="1">
      <c r="A1695">
        <v>11</v>
      </c>
      <c r="B1695" t="s">
        <v>175</v>
      </c>
      <c r="D1695" t="s">
        <v>144</v>
      </c>
      <c r="E1695">
        <v>0.33333333333333331</v>
      </c>
    </row>
    <row r="1696" spans="1:5" hidden="1">
      <c r="A1696">
        <v>12</v>
      </c>
      <c r="B1696" t="s">
        <v>176</v>
      </c>
      <c r="D1696" t="s">
        <v>144</v>
      </c>
      <c r="E1696">
        <v>0</v>
      </c>
    </row>
    <row r="1697" spans="1:5" hidden="1">
      <c r="A1697">
        <v>13</v>
      </c>
      <c r="B1697" t="s">
        <v>177</v>
      </c>
      <c r="D1697" t="s">
        <v>144</v>
      </c>
      <c r="E1697">
        <v>1</v>
      </c>
    </row>
    <row r="1698" spans="1:5" hidden="1">
      <c r="A1698">
        <v>14</v>
      </c>
      <c r="B1698" t="s">
        <v>178</v>
      </c>
      <c r="D1698" t="s">
        <v>144</v>
      </c>
      <c r="E1698">
        <v>0.33333333333333331</v>
      </c>
    </row>
    <row r="1699" spans="1:5" hidden="1">
      <c r="A1699">
        <v>15</v>
      </c>
      <c r="B1699" t="s">
        <v>179</v>
      </c>
      <c r="D1699" t="s">
        <v>144</v>
      </c>
      <c r="E1699">
        <v>0.33333333333333331</v>
      </c>
    </row>
    <row r="1700" spans="1:5" hidden="1">
      <c r="A1700">
        <v>16</v>
      </c>
      <c r="B1700" t="s">
        <v>180</v>
      </c>
      <c r="D1700" t="s">
        <v>144</v>
      </c>
      <c r="E1700">
        <v>1</v>
      </c>
    </row>
    <row r="1701" spans="1:5" hidden="1">
      <c r="A1701">
        <v>17</v>
      </c>
      <c r="B1701" t="s">
        <v>165</v>
      </c>
      <c r="D1701" t="s">
        <v>144</v>
      </c>
      <c r="E1701">
        <v>0.55555555555555558</v>
      </c>
    </row>
    <row r="1702" spans="1:5" hidden="1">
      <c r="A1702">
        <v>1</v>
      </c>
      <c r="B1702" t="s">
        <v>166</v>
      </c>
      <c r="C1702" t="s">
        <v>453</v>
      </c>
      <c r="D1702" t="s">
        <v>60</v>
      </c>
      <c r="E1702">
        <v>1</v>
      </c>
    </row>
    <row r="1703" spans="1:5" hidden="1">
      <c r="A1703">
        <v>2</v>
      </c>
      <c r="B1703" t="s">
        <v>167</v>
      </c>
      <c r="C1703" t="s">
        <v>453</v>
      </c>
      <c r="D1703" t="s">
        <v>60</v>
      </c>
      <c r="E1703">
        <v>1</v>
      </c>
    </row>
    <row r="1704" spans="1:5" hidden="1">
      <c r="A1704">
        <v>4</v>
      </c>
      <c r="B1704" t="s">
        <v>444</v>
      </c>
      <c r="C1704" t="s">
        <v>453</v>
      </c>
      <c r="D1704" t="s">
        <v>60</v>
      </c>
      <c r="E1704">
        <v>1</v>
      </c>
    </row>
    <row r="1705" spans="1:5" hidden="1">
      <c r="A1705">
        <v>5</v>
      </c>
      <c r="B1705" t="s">
        <v>169</v>
      </c>
      <c r="C1705" t="s">
        <v>453</v>
      </c>
      <c r="D1705" t="s">
        <v>60</v>
      </c>
      <c r="E1705">
        <v>1</v>
      </c>
    </row>
    <row r="1706" spans="1:5" hidden="1">
      <c r="A1706">
        <v>6</v>
      </c>
      <c r="B1706" t="s">
        <v>170</v>
      </c>
      <c r="C1706" t="s">
        <v>453</v>
      </c>
      <c r="D1706" t="s">
        <v>60</v>
      </c>
      <c r="E1706">
        <v>1</v>
      </c>
    </row>
    <row r="1707" spans="1:5" hidden="1">
      <c r="A1707">
        <v>7</v>
      </c>
      <c r="B1707" t="s">
        <v>171</v>
      </c>
      <c r="C1707" t="s">
        <v>453</v>
      </c>
      <c r="D1707" t="s">
        <v>60</v>
      </c>
      <c r="E1707">
        <v>1</v>
      </c>
    </row>
    <row r="1708" spans="1:5" hidden="1">
      <c r="A1708">
        <v>8</v>
      </c>
      <c r="B1708" t="s">
        <v>172</v>
      </c>
      <c r="C1708" t="s">
        <v>453</v>
      </c>
      <c r="D1708" t="s">
        <v>60</v>
      </c>
      <c r="E1708">
        <v>1</v>
      </c>
    </row>
    <row r="1709" spans="1:5" hidden="1">
      <c r="A1709">
        <v>9</v>
      </c>
      <c r="B1709" t="s">
        <v>173</v>
      </c>
      <c r="C1709" t="s">
        <v>453</v>
      </c>
      <c r="D1709" t="s">
        <v>60</v>
      </c>
      <c r="E1709">
        <v>1</v>
      </c>
    </row>
    <row r="1710" spans="1:5" hidden="1">
      <c r="A1710">
        <v>10</v>
      </c>
      <c r="B1710" t="s">
        <v>174</v>
      </c>
      <c r="C1710" t="s">
        <v>453</v>
      </c>
      <c r="D1710" t="s">
        <v>60</v>
      </c>
      <c r="E1710">
        <v>1</v>
      </c>
    </row>
    <row r="1711" spans="1:5" hidden="1">
      <c r="A1711">
        <v>11</v>
      </c>
      <c r="B1711" t="s">
        <v>175</v>
      </c>
      <c r="C1711" t="s">
        <v>453</v>
      </c>
      <c r="D1711" t="s">
        <v>60</v>
      </c>
      <c r="E1711">
        <v>1</v>
      </c>
    </row>
    <row r="1712" spans="1:5" hidden="1">
      <c r="A1712">
        <v>12</v>
      </c>
      <c r="B1712" t="s">
        <v>176</v>
      </c>
      <c r="C1712" t="s">
        <v>453</v>
      </c>
      <c r="D1712" t="s">
        <v>60</v>
      </c>
      <c r="E1712">
        <v>1</v>
      </c>
    </row>
    <row r="1713" spans="1:5" hidden="1">
      <c r="A1713">
        <v>13</v>
      </c>
      <c r="B1713" t="s">
        <v>177</v>
      </c>
      <c r="C1713" t="s">
        <v>453</v>
      </c>
      <c r="D1713" t="s">
        <v>60</v>
      </c>
      <c r="E1713">
        <v>1</v>
      </c>
    </row>
    <row r="1714" spans="1:5" hidden="1">
      <c r="A1714">
        <v>14</v>
      </c>
      <c r="B1714" t="s">
        <v>178</v>
      </c>
      <c r="C1714" t="s">
        <v>453</v>
      </c>
      <c r="D1714" t="s">
        <v>60</v>
      </c>
      <c r="E1714">
        <v>1</v>
      </c>
    </row>
    <row r="1715" spans="1:5" hidden="1">
      <c r="A1715">
        <v>15</v>
      </c>
      <c r="B1715" t="s">
        <v>179</v>
      </c>
      <c r="C1715" t="s">
        <v>453</v>
      </c>
      <c r="D1715" t="s">
        <v>60</v>
      </c>
      <c r="E1715">
        <v>1</v>
      </c>
    </row>
    <row r="1716" spans="1:5" hidden="1">
      <c r="A1716">
        <v>16</v>
      </c>
      <c r="B1716" t="s">
        <v>180</v>
      </c>
      <c r="C1716" t="s">
        <v>453</v>
      </c>
      <c r="D1716" t="s">
        <v>60</v>
      </c>
      <c r="E1716">
        <v>1</v>
      </c>
    </row>
    <row r="1717" spans="1:5" hidden="1">
      <c r="A1717">
        <v>1</v>
      </c>
      <c r="B1717" t="s">
        <v>166</v>
      </c>
      <c r="C1717" t="s">
        <v>449</v>
      </c>
      <c r="D1717" t="s">
        <v>146</v>
      </c>
      <c r="E1717">
        <v>33</v>
      </c>
    </row>
    <row r="1718" spans="1:5" hidden="1">
      <c r="A1718">
        <v>2</v>
      </c>
      <c r="B1718" t="s">
        <v>167</v>
      </c>
      <c r="C1718" t="s">
        <v>449</v>
      </c>
      <c r="D1718" t="s">
        <v>146</v>
      </c>
      <c r="E1718">
        <v>23</v>
      </c>
    </row>
    <row r="1719" spans="1:5" hidden="1">
      <c r="A1719">
        <v>4</v>
      </c>
      <c r="B1719" t="s">
        <v>444</v>
      </c>
      <c r="C1719" t="s">
        <v>449</v>
      </c>
      <c r="D1719" t="s">
        <v>146</v>
      </c>
      <c r="E1719">
        <v>38</v>
      </c>
    </row>
    <row r="1720" spans="1:5" hidden="1">
      <c r="A1720">
        <v>5</v>
      </c>
      <c r="B1720" t="s">
        <v>169</v>
      </c>
      <c r="C1720" t="s">
        <v>449</v>
      </c>
      <c r="D1720" t="s">
        <v>146</v>
      </c>
      <c r="E1720">
        <v>37</v>
      </c>
    </row>
    <row r="1721" spans="1:5" hidden="1">
      <c r="A1721">
        <v>6</v>
      </c>
      <c r="B1721" t="s">
        <v>170</v>
      </c>
      <c r="C1721" t="s">
        <v>449</v>
      </c>
      <c r="D1721" t="s">
        <v>146</v>
      </c>
      <c r="E1721">
        <v>40</v>
      </c>
    </row>
    <row r="1722" spans="1:5" hidden="1">
      <c r="A1722">
        <v>7</v>
      </c>
      <c r="B1722" t="s">
        <v>171</v>
      </c>
      <c r="C1722" t="s">
        <v>449</v>
      </c>
      <c r="D1722" t="s">
        <v>146</v>
      </c>
      <c r="E1722">
        <v>28</v>
      </c>
    </row>
    <row r="1723" spans="1:5" hidden="1">
      <c r="A1723">
        <v>8</v>
      </c>
      <c r="B1723" t="s">
        <v>172</v>
      </c>
      <c r="C1723" t="s">
        <v>449</v>
      </c>
      <c r="D1723" t="s">
        <v>146</v>
      </c>
      <c r="E1723">
        <v>38</v>
      </c>
    </row>
    <row r="1724" spans="1:5" hidden="1">
      <c r="A1724">
        <v>9</v>
      </c>
      <c r="B1724" t="s">
        <v>173</v>
      </c>
      <c r="C1724" t="s">
        <v>449</v>
      </c>
      <c r="D1724" t="s">
        <v>146</v>
      </c>
      <c r="E1724">
        <v>41</v>
      </c>
    </row>
    <row r="1725" spans="1:5" hidden="1">
      <c r="A1725">
        <v>10</v>
      </c>
      <c r="B1725" t="s">
        <v>174</v>
      </c>
      <c r="C1725" t="s">
        <v>449</v>
      </c>
      <c r="D1725" t="s">
        <v>146</v>
      </c>
      <c r="E1725">
        <v>30</v>
      </c>
    </row>
    <row r="1726" spans="1:5" hidden="1">
      <c r="A1726">
        <v>11</v>
      </c>
      <c r="B1726" t="s">
        <v>175</v>
      </c>
      <c r="C1726" t="s">
        <v>449</v>
      </c>
      <c r="D1726" t="s">
        <v>146</v>
      </c>
      <c r="E1726">
        <v>42</v>
      </c>
    </row>
    <row r="1727" spans="1:5" hidden="1">
      <c r="A1727">
        <v>12</v>
      </c>
      <c r="B1727" t="s">
        <v>176</v>
      </c>
      <c r="C1727" t="s">
        <v>449</v>
      </c>
      <c r="D1727" t="s">
        <v>146</v>
      </c>
      <c r="E1727">
        <v>18</v>
      </c>
    </row>
    <row r="1728" spans="1:5" hidden="1">
      <c r="A1728">
        <v>13</v>
      </c>
      <c r="B1728" t="s">
        <v>177</v>
      </c>
      <c r="C1728" t="s">
        <v>449</v>
      </c>
      <c r="D1728" t="s">
        <v>146</v>
      </c>
      <c r="E1728">
        <v>47</v>
      </c>
    </row>
    <row r="1729" spans="1:5" hidden="1">
      <c r="A1729">
        <v>14</v>
      </c>
      <c r="B1729" t="s">
        <v>178</v>
      </c>
      <c r="C1729" t="s">
        <v>449</v>
      </c>
      <c r="D1729" t="s">
        <v>146</v>
      </c>
      <c r="E1729">
        <v>39</v>
      </c>
    </row>
    <row r="1730" spans="1:5" hidden="1">
      <c r="A1730">
        <v>15</v>
      </c>
      <c r="B1730" t="s">
        <v>179</v>
      </c>
      <c r="C1730" t="s">
        <v>449</v>
      </c>
      <c r="D1730" t="s">
        <v>146</v>
      </c>
      <c r="E1730">
        <v>39</v>
      </c>
    </row>
    <row r="1731" spans="1:5" hidden="1">
      <c r="A1731">
        <v>16</v>
      </c>
      <c r="B1731" t="s">
        <v>180</v>
      </c>
      <c r="C1731" t="s">
        <v>449</v>
      </c>
      <c r="D1731" t="s">
        <v>146</v>
      </c>
      <c r="E1731">
        <v>23</v>
      </c>
    </row>
    <row r="1732" spans="1:5" hidden="1">
      <c r="A1732">
        <v>17</v>
      </c>
      <c r="B1732" t="s">
        <v>165</v>
      </c>
      <c r="C1732" t="s">
        <v>449</v>
      </c>
      <c r="D1732" t="s">
        <v>146</v>
      </c>
      <c r="E1732">
        <v>33</v>
      </c>
    </row>
    <row r="1733" spans="1:5" hidden="1">
      <c r="A1733">
        <v>1</v>
      </c>
      <c r="B1733" t="s">
        <v>166</v>
      </c>
      <c r="C1733" t="s">
        <v>449</v>
      </c>
      <c r="D1733" t="s">
        <v>147</v>
      </c>
      <c r="E1733">
        <v>9.6999999999999993</v>
      </c>
    </row>
    <row r="1734" spans="1:5" hidden="1">
      <c r="A1734">
        <v>4</v>
      </c>
      <c r="B1734" t="s">
        <v>444</v>
      </c>
      <c r="C1734" t="s">
        <v>449</v>
      </c>
      <c r="D1734" t="s">
        <v>147</v>
      </c>
      <c r="E1734">
        <v>9.1999999999999993</v>
      </c>
    </row>
    <row r="1735" spans="1:5" hidden="1">
      <c r="A1735">
        <v>5</v>
      </c>
      <c r="B1735" t="s">
        <v>169</v>
      </c>
      <c r="C1735" t="s">
        <v>449</v>
      </c>
      <c r="D1735" t="s">
        <v>147</v>
      </c>
      <c r="E1735">
        <v>8.1999999999999993</v>
      </c>
    </row>
    <row r="1736" spans="1:5" hidden="1">
      <c r="A1736">
        <v>6</v>
      </c>
      <c r="B1736" t="s">
        <v>170</v>
      </c>
      <c r="C1736" t="s">
        <v>449</v>
      </c>
      <c r="D1736" t="s">
        <v>147</v>
      </c>
      <c r="E1736">
        <v>31.9</v>
      </c>
    </row>
    <row r="1737" spans="1:5" hidden="1">
      <c r="A1737">
        <v>7</v>
      </c>
      <c r="B1737" t="s">
        <v>171</v>
      </c>
      <c r="C1737" t="s">
        <v>449</v>
      </c>
      <c r="D1737" t="s">
        <v>147</v>
      </c>
      <c r="E1737">
        <v>29.9</v>
      </c>
    </row>
    <row r="1738" spans="1:5" hidden="1">
      <c r="A1738">
        <v>8</v>
      </c>
      <c r="B1738" t="s">
        <v>172</v>
      </c>
      <c r="C1738" t="s">
        <v>449</v>
      </c>
      <c r="D1738" t="s">
        <v>147</v>
      </c>
      <c r="E1738">
        <v>25.9</v>
      </c>
    </row>
    <row r="1739" spans="1:5" hidden="1">
      <c r="A1739">
        <v>10</v>
      </c>
      <c r="B1739" t="s">
        <v>174</v>
      </c>
      <c r="C1739" t="s">
        <v>449</v>
      </c>
      <c r="D1739" t="s">
        <v>147</v>
      </c>
      <c r="E1739">
        <v>20.7</v>
      </c>
    </row>
    <row r="1740" spans="1:5" hidden="1">
      <c r="A1740">
        <v>13</v>
      </c>
      <c r="B1740" t="s">
        <v>177</v>
      </c>
      <c r="C1740" t="s">
        <v>449</v>
      </c>
      <c r="D1740" t="s">
        <v>147</v>
      </c>
      <c r="E1740">
        <v>5</v>
      </c>
    </row>
    <row r="1741" spans="1:5" hidden="1">
      <c r="A1741">
        <v>14</v>
      </c>
      <c r="B1741" t="s">
        <v>178</v>
      </c>
      <c r="C1741" t="s">
        <v>449</v>
      </c>
      <c r="D1741" t="s">
        <v>147</v>
      </c>
      <c r="E1741">
        <v>22.8</v>
      </c>
    </row>
    <row r="1742" spans="1:5" hidden="1">
      <c r="A1742">
        <v>15</v>
      </c>
      <c r="B1742" t="s">
        <v>179</v>
      </c>
      <c r="C1742" t="s">
        <v>449</v>
      </c>
      <c r="D1742" t="s">
        <v>147</v>
      </c>
      <c r="E1742">
        <v>6.9</v>
      </c>
    </row>
    <row r="1743" spans="1:5" hidden="1">
      <c r="A1743">
        <v>16</v>
      </c>
      <c r="B1743" t="s">
        <v>180</v>
      </c>
      <c r="C1743" t="s">
        <v>449</v>
      </c>
      <c r="D1743" t="s">
        <v>147</v>
      </c>
      <c r="E1743">
        <v>25.6</v>
      </c>
    </row>
    <row r="1744" spans="1:5" hidden="1">
      <c r="A1744">
        <v>17</v>
      </c>
      <c r="B1744" t="s">
        <v>165</v>
      </c>
      <c r="C1744" t="s">
        <v>449</v>
      </c>
      <c r="D1744" t="s">
        <v>147</v>
      </c>
      <c r="E1744">
        <v>20.7</v>
      </c>
    </row>
    <row r="1745" spans="1:5" hidden="1">
      <c r="A1745">
        <v>1</v>
      </c>
      <c r="B1745" t="s">
        <v>166</v>
      </c>
      <c r="C1745" t="s">
        <v>56</v>
      </c>
      <c r="D1745" t="s">
        <v>149</v>
      </c>
      <c r="E1745">
        <v>1</v>
      </c>
    </row>
    <row r="1746" spans="1:5" hidden="1">
      <c r="A1746">
        <v>2</v>
      </c>
      <c r="B1746" t="s">
        <v>167</v>
      </c>
      <c r="C1746" t="s">
        <v>56</v>
      </c>
      <c r="D1746" t="s">
        <v>149</v>
      </c>
      <c r="E1746">
        <v>1</v>
      </c>
    </row>
    <row r="1747" spans="1:5" hidden="1">
      <c r="A1747">
        <v>4</v>
      </c>
      <c r="B1747" t="s">
        <v>444</v>
      </c>
      <c r="C1747" t="s">
        <v>56</v>
      </c>
      <c r="D1747" t="s">
        <v>149</v>
      </c>
      <c r="E1747">
        <v>1</v>
      </c>
    </row>
    <row r="1748" spans="1:5" hidden="1">
      <c r="A1748">
        <v>5</v>
      </c>
      <c r="B1748" t="s">
        <v>169</v>
      </c>
      <c r="C1748" t="s">
        <v>56</v>
      </c>
      <c r="D1748" t="s">
        <v>149</v>
      </c>
      <c r="E1748">
        <v>1</v>
      </c>
    </row>
    <row r="1749" spans="1:5" hidden="1">
      <c r="A1749">
        <v>6</v>
      </c>
      <c r="B1749" t="s">
        <v>170</v>
      </c>
      <c r="C1749" t="s">
        <v>56</v>
      </c>
      <c r="D1749" t="s">
        <v>149</v>
      </c>
      <c r="E1749">
        <v>1</v>
      </c>
    </row>
    <row r="1750" spans="1:5" hidden="1">
      <c r="A1750">
        <v>7</v>
      </c>
      <c r="B1750" t="s">
        <v>171</v>
      </c>
      <c r="C1750" t="s">
        <v>56</v>
      </c>
      <c r="D1750" t="s">
        <v>149</v>
      </c>
      <c r="E1750">
        <v>1</v>
      </c>
    </row>
    <row r="1751" spans="1:5" hidden="1">
      <c r="A1751">
        <v>8</v>
      </c>
      <c r="B1751" t="s">
        <v>172</v>
      </c>
      <c r="C1751" t="s">
        <v>56</v>
      </c>
      <c r="D1751" t="s">
        <v>149</v>
      </c>
      <c r="E1751">
        <v>1</v>
      </c>
    </row>
    <row r="1752" spans="1:5" hidden="1">
      <c r="A1752">
        <v>9</v>
      </c>
      <c r="B1752" t="s">
        <v>173</v>
      </c>
      <c r="C1752" t="s">
        <v>56</v>
      </c>
      <c r="D1752" t="s">
        <v>149</v>
      </c>
      <c r="E1752">
        <v>1</v>
      </c>
    </row>
    <row r="1753" spans="1:5" hidden="1">
      <c r="A1753">
        <v>10</v>
      </c>
      <c r="B1753" t="s">
        <v>174</v>
      </c>
      <c r="C1753" t="s">
        <v>56</v>
      </c>
      <c r="D1753" t="s">
        <v>149</v>
      </c>
      <c r="E1753">
        <v>1</v>
      </c>
    </row>
    <row r="1754" spans="1:5" hidden="1">
      <c r="A1754">
        <v>11</v>
      </c>
      <c r="B1754" t="s">
        <v>175</v>
      </c>
      <c r="C1754" t="s">
        <v>56</v>
      </c>
      <c r="D1754" t="s">
        <v>149</v>
      </c>
      <c r="E1754">
        <v>1</v>
      </c>
    </row>
    <row r="1755" spans="1:5" hidden="1">
      <c r="A1755">
        <v>12</v>
      </c>
      <c r="B1755" t="s">
        <v>176</v>
      </c>
      <c r="C1755" t="s">
        <v>56</v>
      </c>
      <c r="D1755" t="s">
        <v>149</v>
      </c>
      <c r="E1755">
        <v>1</v>
      </c>
    </row>
    <row r="1756" spans="1:5" hidden="1">
      <c r="A1756">
        <v>13</v>
      </c>
      <c r="B1756" t="s">
        <v>177</v>
      </c>
      <c r="C1756" t="s">
        <v>56</v>
      </c>
      <c r="D1756" t="s">
        <v>149</v>
      </c>
      <c r="E1756">
        <v>1</v>
      </c>
    </row>
    <row r="1757" spans="1:5" hidden="1">
      <c r="A1757">
        <v>14</v>
      </c>
      <c r="B1757" t="s">
        <v>178</v>
      </c>
      <c r="C1757" t="s">
        <v>56</v>
      </c>
      <c r="D1757" t="s">
        <v>149</v>
      </c>
      <c r="E1757">
        <v>1</v>
      </c>
    </row>
    <row r="1758" spans="1:5" hidden="1">
      <c r="A1758">
        <v>15</v>
      </c>
      <c r="B1758" t="s">
        <v>179</v>
      </c>
      <c r="C1758" t="s">
        <v>56</v>
      </c>
      <c r="D1758" t="s">
        <v>149</v>
      </c>
      <c r="E1758">
        <v>1</v>
      </c>
    </row>
    <row r="1759" spans="1:5" hidden="1">
      <c r="A1759">
        <v>16</v>
      </c>
      <c r="B1759" t="s">
        <v>180</v>
      </c>
      <c r="C1759" t="s">
        <v>56</v>
      </c>
      <c r="D1759" t="s">
        <v>149</v>
      </c>
      <c r="E1759">
        <v>0</v>
      </c>
    </row>
    <row r="1760" spans="1:5" hidden="1">
      <c r="A1760">
        <v>1</v>
      </c>
      <c r="B1760" t="s">
        <v>166</v>
      </c>
      <c r="C1760" t="s">
        <v>154</v>
      </c>
      <c r="D1760" t="s">
        <v>150</v>
      </c>
      <c r="E1760">
        <v>0</v>
      </c>
    </row>
    <row r="1761" spans="1:5" hidden="1">
      <c r="A1761">
        <v>2</v>
      </c>
      <c r="B1761" t="s">
        <v>167</v>
      </c>
      <c r="C1761" t="s">
        <v>154</v>
      </c>
      <c r="D1761" t="s">
        <v>150</v>
      </c>
      <c r="E1761">
        <v>0</v>
      </c>
    </row>
    <row r="1762" spans="1:5" hidden="1">
      <c r="A1762">
        <v>4</v>
      </c>
      <c r="B1762" t="s">
        <v>444</v>
      </c>
      <c r="C1762" t="s">
        <v>154</v>
      </c>
      <c r="D1762" t="s">
        <v>150</v>
      </c>
      <c r="E1762">
        <v>0</v>
      </c>
    </row>
    <row r="1763" spans="1:5" hidden="1">
      <c r="A1763">
        <v>5</v>
      </c>
      <c r="B1763" t="s">
        <v>169</v>
      </c>
      <c r="C1763" t="s">
        <v>154</v>
      </c>
      <c r="D1763" t="s">
        <v>150</v>
      </c>
      <c r="E1763">
        <v>0</v>
      </c>
    </row>
    <row r="1764" spans="1:5" hidden="1">
      <c r="A1764">
        <v>6</v>
      </c>
      <c r="B1764" t="s">
        <v>170</v>
      </c>
      <c r="C1764" t="s">
        <v>154</v>
      </c>
      <c r="D1764" t="s">
        <v>150</v>
      </c>
      <c r="E1764">
        <v>0</v>
      </c>
    </row>
    <row r="1765" spans="1:5" hidden="1">
      <c r="A1765">
        <v>7</v>
      </c>
      <c r="B1765" t="s">
        <v>171</v>
      </c>
      <c r="C1765" t="s">
        <v>154</v>
      </c>
      <c r="D1765" t="s">
        <v>150</v>
      </c>
      <c r="E1765">
        <v>0</v>
      </c>
    </row>
    <row r="1766" spans="1:5" hidden="1">
      <c r="A1766">
        <v>8</v>
      </c>
      <c r="B1766" t="s">
        <v>172</v>
      </c>
      <c r="C1766" t="s">
        <v>154</v>
      </c>
      <c r="D1766" t="s">
        <v>150</v>
      </c>
      <c r="E1766">
        <v>0</v>
      </c>
    </row>
    <row r="1767" spans="1:5" hidden="1">
      <c r="A1767">
        <v>9</v>
      </c>
      <c r="B1767" t="s">
        <v>173</v>
      </c>
      <c r="C1767" t="s">
        <v>154</v>
      </c>
      <c r="D1767" t="s">
        <v>150</v>
      </c>
      <c r="E1767">
        <v>1</v>
      </c>
    </row>
    <row r="1768" spans="1:5" hidden="1">
      <c r="A1768">
        <v>10</v>
      </c>
      <c r="B1768" t="s">
        <v>174</v>
      </c>
      <c r="C1768" t="s">
        <v>154</v>
      </c>
      <c r="D1768" t="s">
        <v>150</v>
      </c>
      <c r="E1768">
        <v>0</v>
      </c>
    </row>
    <row r="1769" spans="1:5" hidden="1">
      <c r="A1769">
        <v>11</v>
      </c>
      <c r="B1769" t="s">
        <v>175</v>
      </c>
      <c r="C1769" t="s">
        <v>154</v>
      </c>
      <c r="D1769" t="s">
        <v>150</v>
      </c>
      <c r="E1769">
        <v>0</v>
      </c>
    </row>
    <row r="1770" spans="1:5" hidden="1">
      <c r="A1770">
        <v>12</v>
      </c>
      <c r="B1770" t="s">
        <v>176</v>
      </c>
      <c r="C1770" t="s">
        <v>154</v>
      </c>
      <c r="D1770" t="s">
        <v>150</v>
      </c>
      <c r="E1770">
        <v>0</v>
      </c>
    </row>
    <row r="1771" spans="1:5" hidden="1">
      <c r="A1771">
        <v>13</v>
      </c>
      <c r="B1771" t="s">
        <v>177</v>
      </c>
      <c r="C1771" t="s">
        <v>154</v>
      </c>
      <c r="D1771" t="s">
        <v>150</v>
      </c>
      <c r="E1771">
        <v>0</v>
      </c>
    </row>
    <row r="1772" spans="1:5" hidden="1">
      <c r="A1772">
        <v>14</v>
      </c>
      <c r="B1772" t="s">
        <v>178</v>
      </c>
      <c r="C1772" t="s">
        <v>154</v>
      </c>
      <c r="D1772" t="s">
        <v>150</v>
      </c>
      <c r="E1772">
        <v>0</v>
      </c>
    </row>
    <row r="1773" spans="1:5" hidden="1">
      <c r="A1773">
        <v>15</v>
      </c>
      <c r="B1773" t="s">
        <v>179</v>
      </c>
      <c r="C1773" t="s">
        <v>154</v>
      </c>
      <c r="D1773" t="s">
        <v>150</v>
      </c>
      <c r="E1773">
        <v>0</v>
      </c>
    </row>
    <row r="1774" spans="1:5" hidden="1">
      <c r="A1774">
        <v>16</v>
      </c>
      <c r="B1774" t="s">
        <v>180</v>
      </c>
      <c r="C1774" t="s">
        <v>154</v>
      </c>
      <c r="D1774" t="s">
        <v>150</v>
      </c>
      <c r="E1774">
        <v>0</v>
      </c>
    </row>
    <row r="1775" spans="1:5" hidden="1">
      <c r="A1775">
        <v>1</v>
      </c>
      <c r="B1775" t="s">
        <v>166</v>
      </c>
      <c r="C1775" t="s">
        <v>56</v>
      </c>
      <c r="D1775" t="s">
        <v>151</v>
      </c>
      <c r="E1775">
        <v>0</v>
      </c>
    </row>
    <row r="1776" spans="1:5" hidden="1">
      <c r="A1776">
        <v>2</v>
      </c>
      <c r="B1776" t="s">
        <v>167</v>
      </c>
      <c r="C1776" t="s">
        <v>56</v>
      </c>
      <c r="D1776" t="s">
        <v>151</v>
      </c>
      <c r="E1776">
        <v>0</v>
      </c>
    </row>
    <row r="1777" spans="1:5" hidden="1">
      <c r="A1777">
        <v>4</v>
      </c>
      <c r="B1777" t="s">
        <v>444</v>
      </c>
      <c r="C1777" t="s">
        <v>56</v>
      </c>
      <c r="D1777" t="s">
        <v>151</v>
      </c>
      <c r="E1777">
        <v>0</v>
      </c>
    </row>
    <row r="1778" spans="1:5" hidden="1">
      <c r="A1778">
        <v>5</v>
      </c>
      <c r="B1778" t="s">
        <v>169</v>
      </c>
      <c r="C1778" t="s">
        <v>56</v>
      </c>
      <c r="D1778" t="s">
        <v>151</v>
      </c>
      <c r="E1778">
        <v>1</v>
      </c>
    </row>
    <row r="1779" spans="1:5" hidden="1">
      <c r="A1779">
        <v>6</v>
      </c>
      <c r="B1779" t="s">
        <v>170</v>
      </c>
      <c r="C1779" t="s">
        <v>56</v>
      </c>
      <c r="D1779" t="s">
        <v>151</v>
      </c>
      <c r="E1779">
        <v>1</v>
      </c>
    </row>
    <row r="1780" spans="1:5" hidden="1">
      <c r="A1780">
        <v>7</v>
      </c>
      <c r="B1780" t="s">
        <v>171</v>
      </c>
      <c r="C1780" t="s">
        <v>56</v>
      </c>
      <c r="D1780" t="s">
        <v>151</v>
      </c>
      <c r="E1780">
        <v>0</v>
      </c>
    </row>
    <row r="1781" spans="1:5" hidden="1">
      <c r="A1781">
        <v>8</v>
      </c>
      <c r="B1781" t="s">
        <v>172</v>
      </c>
      <c r="C1781" t="s">
        <v>56</v>
      </c>
      <c r="D1781" t="s">
        <v>151</v>
      </c>
      <c r="E1781">
        <v>1</v>
      </c>
    </row>
    <row r="1782" spans="1:5" hidden="1">
      <c r="A1782">
        <v>9</v>
      </c>
      <c r="B1782" t="s">
        <v>173</v>
      </c>
      <c r="C1782" t="s">
        <v>56</v>
      </c>
      <c r="D1782" t="s">
        <v>151</v>
      </c>
      <c r="E1782">
        <v>1</v>
      </c>
    </row>
    <row r="1783" spans="1:5" hidden="1">
      <c r="A1783">
        <v>10</v>
      </c>
      <c r="B1783" t="s">
        <v>174</v>
      </c>
      <c r="C1783" t="s">
        <v>56</v>
      </c>
      <c r="D1783" t="s">
        <v>151</v>
      </c>
      <c r="E1783">
        <v>0</v>
      </c>
    </row>
    <row r="1784" spans="1:5" hidden="1">
      <c r="A1784">
        <v>11</v>
      </c>
      <c r="B1784" t="s">
        <v>175</v>
      </c>
      <c r="C1784" t="s">
        <v>56</v>
      </c>
      <c r="D1784" t="s">
        <v>151</v>
      </c>
      <c r="E1784">
        <v>1</v>
      </c>
    </row>
    <row r="1785" spans="1:5" hidden="1">
      <c r="A1785">
        <v>12</v>
      </c>
      <c r="B1785" t="s">
        <v>176</v>
      </c>
      <c r="C1785" t="s">
        <v>56</v>
      </c>
      <c r="D1785" t="s">
        <v>151</v>
      </c>
      <c r="E1785">
        <v>1</v>
      </c>
    </row>
    <row r="1786" spans="1:5" hidden="1">
      <c r="A1786">
        <v>13</v>
      </c>
      <c r="B1786" t="s">
        <v>177</v>
      </c>
      <c r="C1786" t="s">
        <v>56</v>
      </c>
      <c r="D1786" t="s">
        <v>151</v>
      </c>
      <c r="E1786">
        <v>1</v>
      </c>
    </row>
    <row r="1787" spans="1:5" hidden="1">
      <c r="A1787">
        <v>14</v>
      </c>
      <c r="B1787" t="s">
        <v>178</v>
      </c>
      <c r="C1787" t="s">
        <v>56</v>
      </c>
      <c r="D1787" t="s">
        <v>151</v>
      </c>
      <c r="E1787">
        <v>1</v>
      </c>
    </row>
    <row r="1788" spans="1:5" hidden="1">
      <c r="A1788">
        <v>15</v>
      </c>
      <c r="B1788" t="s">
        <v>179</v>
      </c>
      <c r="C1788" t="s">
        <v>56</v>
      </c>
      <c r="D1788" t="s">
        <v>151</v>
      </c>
      <c r="E1788">
        <v>1</v>
      </c>
    </row>
    <row r="1789" spans="1:5" hidden="1">
      <c r="A1789">
        <v>16</v>
      </c>
      <c r="B1789" t="s">
        <v>180</v>
      </c>
      <c r="C1789" t="s">
        <v>56</v>
      </c>
      <c r="D1789" t="s">
        <v>151</v>
      </c>
      <c r="E1789">
        <v>0</v>
      </c>
    </row>
    <row r="1790" spans="1:5" hidden="1">
      <c r="A1790">
        <v>1</v>
      </c>
      <c r="B1790" t="s">
        <v>166</v>
      </c>
      <c r="C1790" t="s">
        <v>154</v>
      </c>
      <c r="D1790" t="s">
        <v>152</v>
      </c>
      <c r="E1790">
        <v>0</v>
      </c>
    </row>
    <row r="1791" spans="1:5" hidden="1">
      <c r="A1791">
        <v>2</v>
      </c>
      <c r="B1791" t="s">
        <v>167</v>
      </c>
      <c r="C1791" t="s">
        <v>154</v>
      </c>
      <c r="D1791" t="s">
        <v>152</v>
      </c>
      <c r="E1791">
        <v>0</v>
      </c>
    </row>
    <row r="1792" spans="1:5" hidden="1">
      <c r="A1792">
        <v>4</v>
      </c>
      <c r="B1792" t="s">
        <v>444</v>
      </c>
      <c r="C1792" t="s">
        <v>154</v>
      </c>
      <c r="D1792" t="s">
        <v>152</v>
      </c>
      <c r="E1792">
        <v>0</v>
      </c>
    </row>
    <row r="1793" spans="1:5" hidden="1">
      <c r="A1793">
        <v>5</v>
      </c>
      <c r="B1793" t="s">
        <v>169</v>
      </c>
      <c r="C1793" t="s">
        <v>154</v>
      </c>
      <c r="D1793" t="s">
        <v>152</v>
      </c>
      <c r="E1793">
        <v>1</v>
      </c>
    </row>
    <row r="1794" spans="1:5" hidden="1">
      <c r="A1794">
        <v>6</v>
      </c>
      <c r="B1794" t="s">
        <v>170</v>
      </c>
      <c r="C1794" t="s">
        <v>154</v>
      </c>
      <c r="D1794" t="s">
        <v>152</v>
      </c>
      <c r="E1794">
        <v>0</v>
      </c>
    </row>
    <row r="1795" spans="1:5" hidden="1">
      <c r="A1795">
        <v>7</v>
      </c>
      <c r="B1795" t="s">
        <v>171</v>
      </c>
      <c r="C1795" t="s">
        <v>154</v>
      </c>
      <c r="D1795" t="s">
        <v>152</v>
      </c>
      <c r="E1795">
        <v>0</v>
      </c>
    </row>
    <row r="1796" spans="1:5" hidden="1">
      <c r="A1796">
        <v>8</v>
      </c>
      <c r="B1796" t="s">
        <v>172</v>
      </c>
      <c r="C1796" t="s">
        <v>154</v>
      </c>
      <c r="D1796" t="s">
        <v>152</v>
      </c>
      <c r="E1796">
        <v>0</v>
      </c>
    </row>
    <row r="1797" spans="1:5" hidden="1">
      <c r="A1797">
        <v>9</v>
      </c>
      <c r="B1797" t="s">
        <v>173</v>
      </c>
      <c r="C1797" t="s">
        <v>154</v>
      </c>
      <c r="D1797" t="s">
        <v>152</v>
      </c>
      <c r="E1797">
        <v>0</v>
      </c>
    </row>
    <row r="1798" spans="1:5" hidden="1">
      <c r="A1798">
        <v>10</v>
      </c>
      <c r="B1798" t="s">
        <v>174</v>
      </c>
      <c r="C1798" t="s">
        <v>154</v>
      </c>
      <c r="D1798" t="s">
        <v>152</v>
      </c>
      <c r="E1798">
        <v>0</v>
      </c>
    </row>
    <row r="1799" spans="1:5" hidden="1">
      <c r="A1799">
        <v>11</v>
      </c>
      <c r="B1799" t="s">
        <v>175</v>
      </c>
      <c r="C1799" t="s">
        <v>154</v>
      </c>
      <c r="D1799" t="s">
        <v>152</v>
      </c>
      <c r="E1799">
        <v>0</v>
      </c>
    </row>
    <row r="1800" spans="1:5" hidden="1">
      <c r="A1800">
        <v>12</v>
      </c>
      <c r="B1800" t="s">
        <v>176</v>
      </c>
      <c r="C1800" t="s">
        <v>154</v>
      </c>
      <c r="D1800" t="s">
        <v>152</v>
      </c>
      <c r="E1800">
        <v>0</v>
      </c>
    </row>
    <row r="1801" spans="1:5" hidden="1">
      <c r="A1801">
        <v>13</v>
      </c>
      <c r="B1801" t="s">
        <v>177</v>
      </c>
      <c r="C1801" t="s">
        <v>154</v>
      </c>
      <c r="D1801" t="s">
        <v>152</v>
      </c>
      <c r="E1801">
        <v>0</v>
      </c>
    </row>
    <row r="1802" spans="1:5" hidden="1">
      <c r="A1802">
        <v>14</v>
      </c>
      <c r="B1802" t="s">
        <v>178</v>
      </c>
      <c r="C1802" t="s">
        <v>154</v>
      </c>
      <c r="D1802" t="s">
        <v>152</v>
      </c>
      <c r="E1802">
        <v>0</v>
      </c>
    </row>
    <row r="1803" spans="1:5" hidden="1">
      <c r="A1803">
        <v>15</v>
      </c>
      <c r="B1803" t="s">
        <v>179</v>
      </c>
      <c r="C1803" t="s">
        <v>154</v>
      </c>
      <c r="D1803" t="s">
        <v>152</v>
      </c>
      <c r="E1803">
        <v>0</v>
      </c>
    </row>
    <row r="1804" spans="1:5" hidden="1">
      <c r="A1804">
        <v>16</v>
      </c>
      <c r="B1804" t="s">
        <v>180</v>
      </c>
      <c r="C1804" t="s">
        <v>154</v>
      </c>
      <c r="D1804" t="s">
        <v>152</v>
      </c>
      <c r="E1804">
        <v>0</v>
      </c>
    </row>
    <row r="1805" spans="1:5" hidden="1">
      <c r="A1805">
        <v>1</v>
      </c>
      <c r="B1805" t="s">
        <v>166</v>
      </c>
      <c r="C1805" t="s">
        <v>445</v>
      </c>
      <c r="D1805" t="s">
        <v>155</v>
      </c>
      <c r="E1805">
        <v>1</v>
      </c>
    </row>
    <row r="1806" spans="1:5" hidden="1">
      <c r="A1806">
        <v>2</v>
      </c>
      <c r="B1806" t="s">
        <v>167</v>
      </c>
      <c r="C1806" t="s">
        <v>445</v>
      </c>
      <c r="D1806" t="s">
        <v>155</v>
      </c>
      <c r="E1806">
        <v>1</v>
      </c>
    </row>
    <row r="1807" spans="1:5" hidden="1">
      <c r="A1807">
        <v>4</v>
      </c>
      <c r="B1807" t="s">
        <v>444</v>
      </c>
      <c r="C1807" t="s">
        <v>445</v>
      </c>
      <c r="D1807" t="s">
        <v>155</v>
      </c>
      <c r="E1807">
        <v>1</v>
      </c>
    </row>
    <row r="1808" spans="1:5" hidden="1">
      <c r="A1808">
        <v>5</v>
      </c>
      <c r="B1808" t="s">
        <v>169</v>
      </c>
      <c r="C1808" t="s">
        <v>445</v>
      </c>
      <c r="D1808" t="s">
        <v>155</v>
      </c>
      <c r="E1808">
        <v>1</v>
      </c>
    </row>
    <row r="1809" spans="1:5" hidden="1">
      <c r="A1809">
        <v>6</v>
      </c>
      <c r="B1809" t="s">
        <v>170</v>
      </c>
      <c r="C1809" t="s">
        <v>445</v>
      </c>
      <c r="D1809" t="s">
        <v>155</v>
      </c>
      <c r="E1809">
        <v>1</v>
      </c>
    </row>
    <row r="1810" spans="1:5" hidden="1">
      <c r="A1810">
        <v>7</v>
      </c>
      <c r="B1810" t="s">
        <v>171</v>
      </c>
      <c r="C1810" t="s">
        <v>445</v>
      </c>
      <c r="D1810" t="s">
        <v>155</v>
      </c>
      <c r="E1810">
        <v>1</v>
      </c>
    </row>
    <row r="1811" spans="1:5" hidden="1">
      <c r="A1811">
        <v>8</v>
      </c>
      <c r="B1811" t="s">
        <v>172</v>
      </c>
      <c r="C1811" t="s">
        <v>445</v>
      </c>
      <c r="D1811" t="s">
        <v>155</v>
      </c>
      <c r="E1811">
        <v>1</v>
      </c>
    </row>
    <row r="1812" spans="1:5" hidden="1">
      <c r="A1812">
        <v>9</v>
      </c>
      <c r="B1812" t="s">
        <v>173</v>
      </c>
      <c r="C1812" t="s">
        <v>445</v>
      </c>
      <c r="D1812" t="s">
        <v>155</v>
      </c>
      <c r="E1812">
        <v>1</v>
      </c>
    </row>
    <row r="1813" spans="1:5" hidden="1">
      <c r="A1813">
        <v>10</v>
      </c>
      <c r="B1813" t="s">
        <v>174</v>
      </c>
      <c r="C1813" t="s">
        <v>445</v>
      </c>
      <c r="D1813" t="s">
        <v>155</v>
      </c>
      <c r="E1813">
        <v>1</v>
      </c>
    </row>
    <row r="1814" spans="1:5" hidden="1">
      <c r="A1814">
        <v>11</v>
      </c>
      <c r="B1814" t="s">
        <v>175</v>
      </c>
      <c r="C1814" t="s">
        <v>445</v>
      </c>
      <c r="D1814" t="s">
        <v>155</v>
      </c>
      <c r="E1814">
        <v>1</v>
      </c>
    </row>
    <row r="1815" spans="1:5" hidden="1">
      <c r="A1815">
        <v>12</v>
      </c>
      <c r="B1815" t="s">
        <v>176</v>
      </c>
      <c r="C1815" t="s">
        <v>445</v>
      </c>
      <c r="D1815" t="s">
        <v>155</v>
      </c>
      <c r="E1815">
        <v>1</v>
      </c>
    </row>
    <row r="1816" spans="1:5" hidden="1">
      <c r="A1816">
        <v>13</v>
      </c>
      <c r="B1816" t="s">
        <v>177</v>
      </c>
      <c r="C1816" t="s">
        <v>445</v>
      </c>
      <c r="D1816" t="s">
        <v>155</v>
      </c>
      <c r="E1816">
        <v>1</v>
      </c>
    </row>
    <row r="1817" spans="1:5" hidden="1">
      <c r="A1817">
        <v>14</v>
      </c>
      <c r="B1817" t="s">
        <v>178</v>
      </c>
      <c r="C1817" t="s">
        <v>445</v>
      </c>
      <c r="D1817" t="s">
        <v>155</v>
      </c>
      <c r="E1817">
        <v>1</v>
      </c>
    </row>
    <row r="1818" spans="1:5" hidden="1">
      <c r="A1818">
        <v>15</v>
      </c>
      <c r="B1818" t="s">
        <v>179</v>
      </c>
      <c r="C1818" t="s">
        <v>445</v>
      </c>
      <c r="D1818" t="s">
        <v>155</v>
      </c>
      <c r="E1818">
        <v>1</v>
      </c>
    </row>
    <row r="1819" spans="1:5" hidden="1">
      <c r="A1819">
        <v>16</v>
      </c>
      <c r="B1819" t="s">
        <v>180</v>
      </c>
      <c r="C1819" t="s">
        <v>445</v>
      </c>
      <c r="D1819" t="s">
        <v>155</v>
      </c>
      <c r="E1819">
        <v>1</v>
      </c>
    </row>
    <row r="1820" spans="1:5" hidden="1">
      <c r="A1820">
        <v>1</v>
      </c>
      <c r="B1820" t="s">
        <v>166</v>
      </c>
      <c r="C1820" t="s">
        <v>445</v>
      </c>
      <c r="D1820" t="s">
        <v>156</v>
      </c>
      <c r="E1820">
        <v>1</v>
      </c>
    </row>
    <row r="1821" spans="1:5" hidden="1">
      <c r="A1821">
        <v>2</v>
      </c>
      <c r="B1821" t="s">
        <v>167</v>
      </c>
      <c r="C1821" t="s">
        <v>445</v>
      </c>
      <c r="D1821" t="s">
        <v>156</v>
      </c>
      <c r="E1821">
        <v>1</v>
      </c>
    </row>
    <row r="1822" spans="1:5" hidden="1">
      <c r="A1822">
        <v>4</v>
      </c>
      <c r="B1822" t="s">
        <v>444</v>
      </c>
      <c r="C1822" t="s">
        <v>445</v>
      </c>
      <c r="D1822" t="s">
        <v>156</v>
      </c>
      <c r="E1822">
        <v>1</v>
      </c>
    </row>
    <row r="1823" spans="1:5" hidden="1">
      <c r="A1823">
        <v>5</v>
      </c>
      <c r="B1823" t="s">
        <v>169</v>
      </c>
      <c r="C1823" t="s">
        <v>445</v>
      </c>
      <c r="D1823" t="s">
        <v>156</v>
      </c>
      <c r="E1823">
        <v>1</v>
      </c>
    </row>
    <row r="1824" spans="1:5" hidden="1">
      <c r="A1824">
        <v>6</v>
      </c>
      <c r="B1824" t="s">
        <v>170</v>
      </c>
      <c r="C1824" t="s">
        <v>445</v>
      </c>
      <c r="D1824" t="s">
        <v>156</v>
      </c>
      <c r="E1824">
        <v>1</v>
      </c>
    </row>
    <row r="1825" spans="1:5" hidden="1">
      <c r="A1825">
        <v>7</v>
      </c>
      <c r="B1825" t="s">
        <v>171</v>
      </c>
      <c r="C1825" t="s">
        <v>445</v>
      </c>
      <c r="D1825" t="s">
        <v>156</v>
      </c>
      <c r="E1825">
        <v>1</v>
      </c>
    </row>
    <row r="1826" spans="1:5" hidden="1">
      <c r="A1826">
        <v>8</v>
      </c>
      <c r="B1826" t="s">
        <v>172</v>
      </c>
      <c r="C1826" t="s">
        <v>445</v>
      </c>
      <c r="D1826" t="s">
        <v>156</v>
      </c>
      <c r="E1826">
        <v>0</v>
      </c>
    </row>
    <row r="1827" spans="1:5" hidden="1">
      <c r="A1827">
        <v>9</v>
      </c>
      <c r="B1827" t="s">
        <v>173</v>
      </c>
      <c r="C1827" t="s">
        <v>445</v>
      </c>
      <c r="D1827" t="s">
        <v>156</v>
      </c>
      <c r="E1827">
        <v>1</v>
      </c>
    </row>
    <row r="1828" spans="1:5" hidden="1">
      <c r="A1828">
        <v>10</v>
      </c>
      <c r="B1828" t="s">
        <v>174</v>
      </c>
      <c r="C1828" t="s">
        <v>445</v>
      </c>
      <c r="D1828" t="s">
        <v>156</v>
      </c>
      <c r="E1828">
        <v>1</v>
      </c>
    </row>
    <row r="1829" spans="1:5" hidden="1">
      <c r="A1829">
        <v>11</v>
      </c>
      <c r="B1829" t="s">
        <v>175</v>
      </c>
      <c r="C1829" t="s">
        <v>445</v>
      </c>
      <c r="D1829" t="s">
        <v>156</v>
      </c>
      <c r="E1829">
        <v>1</v>
      </c>
    </row>
    <row r="1830" spans="1:5" hidden="1">
      <c r="A1830">
        <v>12</v>
      </c>
      <c r="B1830" t="s">
        <v>176</v>
      </c>
      <c r="C1830" t="s">
        <v>445</v>
      </c>
      <c r="D1830" t="s">
        <v>156</v>
      </c>
      <c r="E1830">
        <v>1</v>
      </c>
    </row>
    <row r="1831" spans="1:5" hidden="1">
      <c r="A1831">
        <v>13</v>
      </c>
      <c r="B1831" t="s">
        <v>177</v>
      </c>
      <c r="C1831" t="s">
        <v>445</v>
      </c>
      <c r="D1831" t="s">
        <v>156</v>
      </c>
      <c r="E1831">
        <v>1</v>
      </c>
    </row>
    <row r="1832" spans="1:5" hidden="1">
      <c r="A1832">
        <v>14</v>
      </c>
      <c r="B1832" t="s">
        <v>178</v>
      </c>
      <c r="C1832" t="s">
        <v>445</v>
      </c>
      <c r="D1832" t="s">
        <v>156</v>
      </c>
      <c r="E1832">
        <v>1</v>
      </c>
    </row>
    <row r="1833" spans="1:5" hidden="1">
      <c r="A1833">
        <v>15</v>
      </c>
      <c r="B1833" t="s">
        <v>179</v>
      </c>
      <c r="C1833" t="s">
        <v>445</v>
      </c>
      <c r="D1833" t="s">
        <v>156</v>
      </c>
      <c r="E1833">
        <v>1</v>
      </c>
    </row>
    <row r="1834" spans="1:5" hidden="1">
      <c r="A1834">
        <v>16</v>
      </c>
      <c r="B1834" t="s">
        <v>180</v>
      </c>
      <c r="C1834" t="s">
        <v>445</v>
      </c>
      <c r="D1834" t="s">
        <v>156</v>
      </c>
      <c r="E1834">
        <v>1</v>
      </c>
    </row>
    <row r="1835" spans="1:5" hidden="1">
      <c r="A1835">
        <v>1</v>
      </c>
      <c r="B1835" t="s">
        <v>166</v>
      </c>
      <c r="C1835" t="s">
        <v>445</v>
      </c>
      <c r="D1835" t="s">
        <v>157</v>
      </c>
      <c r="E1835">
        <v>1</v>
      </c>
    </row>
    <row r="1836" spans="1:5" hidden="1">
      <c r="A1836">
        <v>2</v>
      </c>
      <c r="B1836" t="s">
        <v>167</v>
      </c>
      <c r="C1836" t="s">
        <v>445</v>
      </c>
      <c r="D1836" t="s">
        <v>157</v>
      </c>
      <c r="E1836">
        <v>1</v>
      </c>
    </row>
    <row r="1837" spans="1:5" hidden="1">
      <c r="A1837">
        <v>4</v>
      </c>
      <c r="B1837" t="s">
        <v>444</v>
      </c>
      <c r="C1837" t="s">
        <v>445</v>
      </c>
      <c r="D1837" t="s">
        <v>157</v>
      </c>
      <c r="E1837">
        <v>1</v>
      </c>
    </row>
    <row r="1838" spans="1:5" hidden="1">
      <c r="A1838">
        <v>5</v>
      </c>
      <c r="B1838" t="s">
        <v>169</v>
      </c>
      <c r="C1838" t="s">
        <v>445</v>
      </c>
      <c r="D1838" t="s">
        <v>157</v>
      </c>
      <c r="E1838">
        <v>1</v>
      </c>
    </row>
    <row r="1839" spans="1:5" hidden="1">
      <c r="A1839">
        <v>6</v>
      </c>
      <c r="B1839" t="s">
        <v>170</v>
      </c>
      <c r="C1839" t="s">
        <v>445</v>
      </c>
      <c r="D1839" t="s">
        <v>157</v>
      </c>
      <c r="E1839">
        <v>1</v>
      </c>
    </row>
    <row r="1840" spans="1:5" hidden="1">
      <c r="A1840">
        <v>7</v>
      </c>
      <c r="B1840" t="s">
        <v>171</v>
      </c>
      <c r="C1840" t="s">
        <v>445</v>
      </c>
      <c r="D1840" t="s">
        <v>157</v>
      </c>
      <c r="E1840">
        <v>1</v>
      </c>
    </row>
    <row r="1841" spans="1:5" hidden="1">
      <c r="A1841">
        <v>8</v>
      </c>
      <c r="B1841" t="s">
        <v>172</v>
      </c>
      <c r="C1841" t="s">
        <v>445</v>
      </c>
      <c r="D1841" t="s">
        <v>157</v>
      </c>
      <c r="E1841">
        <v>1</v>
      </c>
    </row>
    <row r="1842" spans="1:5" hidden="1">
      <c r="A1842">
        <v>9</v>
      </c>
      <c r="B1842" t="s">
        <v>173</v>
      </c>
      <c r="C1842" t="s">
        <v>445</v>
      </c>
      <c r="D1842" t="s">
        <v>157</v>
      </c>
      <c r="E1842">
        <v>1</v>
      </c>
    </row>
    <row r="1843" spans="1:5" hidden="1">
      <c r="A1843">
        <v>10</v>
      </c>
      <c r="B1843" t="s">
        <v>174</v>
      </c>
      <c r="C1843" t="s">
        <v>445</v>
      </c>
      <c r="D1843" t="s">
        <v>157</v>
      </c>
      <c r="E1843">
        <v>1</v>
      </c>
    </row>
    <row r="1844" spans="1:5" hidden="1">
      <c r="A1844">
        <v>11</v>
      </c>
      <c r="B1844" t="s">
        <v>175</v>
      </c>
      <c r="C1844" t="s">
        <v>445</v>
      </c>
      <c r="D1844" t="s">
        <v>157</v>
      </c>
      <c r="E1844">
        <v>1</v>
      </c>
    </row>
    <row r="1845" spans="1:5" hidden="1">
      <c r="A1845">
        <v>12</v>
      </c>
      <c r="B1845" t="s">
        <v>176</v>
      </c>
      <c r="C1845" t="s">
        <v>445</v>
      </c>
      <c r="D1845" t="s">
        <v>157</v>
      </c>
      <c r="E1845">
        <v>1</v>
      </c>
    </row>
    <row r="1846" spans="1:5" hidden="1">
      <c r="A1846">
        <v>13</v>
      </c>
      <c r="B1846" t="s">
        <v>177</v>
      </c>
      <c r="C1846" t="s">
        <v>445</v>
      </c>
      <c r="D1846" t="s">
        <v>157</v>
      </c>
      <c r="E1846">
        <v>1</v>
      </c>
    </row>
    <row r="1847" spans="1:5" hidden="1">
      <c r="A1847">
        <v>14</v>
      </c>
      <c r="B1847" t="s">
        <v>178</v>
      </c>
      <c r="C1847" t="s">
        <v>445</v>
      </c>
      <c r="D1847" t="s">
        <v>157</v>
      </c>
      <c r="E1847">
        <v>1</v>
      </c>
    </row>
    <row r="1848" spans="1:5" hidden="1">
      <c r="A1848">
        <v>15</v>
      </c>
      <c r="B1848" t="s">
        <v>179</v>
      </c>
      <c r="C1848" t="s">
        <v>445</v>
      </c>
      <c r="D1848" t="s">
        <v>157</v>
      </c>
      <c r="E1848">
        <v>1</v>
      </c>
    </row>
    <row r="1849" spans="1:5" hidden="1">
      <c r="A1849">
        <v>16</v>
      </c>
      <c r="B1849" t="s">
        <v>180</v>
      </c>
      <c r="C1849" t="s">
        <v>445</v>
      </c>
      <c r="D1849" t="s">
        <v>157</v>
      </c>
      <c r="E1849">
        <v>0</v>
      </c>
    </row>
    <row r="1850" spans="1:5" hidden="1">
      <c r="A1850">
        <v>1</v>
      </c>
      <c r="B1850" t="s">
        <v>166</v>
      </c>
      <c r="C1850" t="s">
        <v>445</v>
      </c>
      <c r="D1850" t="s">
        <v>158</v>
      </c>
      <c r="E1850">
        <v>1</v>
      </c>
    </row>
    <row r="1851" spans="1:5" hidden="1">
      <c r="A1851">
        <v>2</v>
      </c>
      <c r="B1851" t="s">
        <v>167</v>
      </c>
      <c r="C1851" t="s">
        <v>445</v>
      </c>
      <c r="D1851" t="s">
        <v>158</v>
      </c>
      <c r="E1851">
        <v>1</v>
      </c>
    </row>
    <row r="1852" spans="1:5" hidden="1">
      <c r="A1852">
        <v>4</v>
      </c>
      <c r="B1852" t="s">
        <v>444</v>
      </c>
      <c r="C1852" t="s">
        <v>445</v>
      </c>
      <c r="D1852" t="s">
        <v>158</v>
      </c>
      <c r="E1852">
        <v>1</v>
      </c>
    </row>
    <row r="1853" spans="1:5" hidden="1">
      <c r="A1853">
        <v>5</v>
      </c>
      <c r="B1853" t="s">
        <v>169</v>
      </c>
      <c r="C1853" t="s">
        <v>445</v>
      </c>
      <c r="D1853" t="s">
        <v>158</v>
      </c>
      <c r="E1853">
        <v>1</v>
      </c>
    </row>
    <row r="1854" spans="1:5" hidden="1">
      <c r="A1854">
        <v>6</v>
      </c>
      <c r="B1854" t="s">
        <v>170</v>
      </c>
      <c r="C1854" t="s">
        <v>445</v>
      </c>
      <c r="D1854" t="s">
        <v>158</v>
      </c>
      <c r="E1854">
        <v>1</v>
      </c>
    </row>
    <row r="1855" spans="1:5" hidden="1">
      <c r="A1855">
        <v>7</v>
      </c>
      <c r="B1855" t="s">
        <v>171</v>
      </c>
      <c r="C1855" t="s">
        <v>445</v>
      </c>
      <c r="D1855" t="s">
        <v>158</v>
      </c>
      <c r="E1855">
        <v>1</v>
      </c>
    </row>
    <row r="1856" spans="1:5" hidden="1">
      <c r="A1856">
        <v>8</v>
      </c>
      <c r="B1856" t="s">
        <v>172</v>
      </c>
      <c r="C1856" t="s">
        <v>445</v>
      </c>
      <c r="D1856" t="s">
        <v>158</v>
      </c>
      <c r="E1856">
        <v>0</v>
      </c>
    </row>
    <row r="1857" spans="1:5" hidden="1">
      <c r="A1857">
        <v>9</v>
      </c>
      <c r="B1857" t="s">
        <v>173</v>
      </c>
      <c r="C1857" t="s">
        <v>445</v>
      </c>
      <c r="D1857" t="s">
        <v>158</v>
      </c>
      <c r="E1857">
        <v>1</v>
      </c>
    </row>
    <row r="1858" spans="1:5" hidden="1">
      <c r="A1858">
        <v>10</v>
      </c>
      <c r="B1858" t="s">
        <v>174</v>
      </c>
      <c r="C1858" t="s">
        <v>445</v>
      </c>
      <c r="D1858" t="s">
        <v>158</v>
      </c>
      <c r="E1858">
        <v>1</v>
      </c>
    </row>
    <row r="1859" spans="1:5" hidden="1">
      <c r="A1859">
        <v>11</v>
      </c>
      <c r="B1859" t="s">
        <v>175</v>
      </c>
      <c r="C1859" t="s">
        <v>445</v>
      </c>
      <c r="D1859" t="s">
        <v>158</v>
      </c>
      <c r="E1859">
        <v>1</v>
      </c>
    </row>
    <row r="1860" spans="1:5" hidden="1">
      <c r="A1860">
        <v>12</v>
      </c>
      <c r="B1860" t="s">
        <v>176</v>
      </c>
      <c r="C1860" t="s">
        <v>445</v>
      </c>
      <c r="D1860" t="s">
        <v>158</v>
      </c>
      <c r="E1860">
        <v>1</v>
      </c>
    </row>
    <row r="1861" spans="1:5" hidden="1">
      <c r="A1861">
        <v>13</v>
      </c>
      <c r="B1861" t="s">
        <v>177</v>
      </c>
      <c r="C1861" t="s">
        <v>445</v>
      </c>
      <c r="D1861" t="s">
        <v>158</v>
      </c>
      <c r="E1861">
        <v>1</v>
      </c>
    </row>
    <row r="1862" spans="1:5" hidden="1">
      <c r="A1862">
        <v>14</v>
      </c>
      <c r="B1862" t="s">
        <v>178</v>
      </c>
      <c r="C1862" t="s">
        <v>445</v>
      </c>
      <c r="D1862" t="s">
        <v>158</v>
      </c>
      <c r="E1862">
        <v>1</v>
      </c>
    </row>
    <row r="1863" spans="1:5" hidden="1">
      <c r="A1863">
        <v>15</v>
      </c>
      <c r="B1863" t="s">
        <v>179</v>
      </c>
      <c r="C1863" t="s">
        <v>445</v>
      </c>
      <c r="D1863" t="s">
        <v>158</v>
      </c>
      <c r="E1863">
        <v>1</v>
      </c>
    </row>
    <row r="1864" spans="1:5" hidden="1">
      <c r="A1864">
        <v>16</v>
      </c>
      <c r="B1864" t="s">
        <v>180</v>
      </c>
      <c r="C1864" t="s">
        <v>445</v>
      </c>
      <c r="D1864" t="s">
        <v>158</v>
      </c>
      <c r="E1864">
        <v>1</v>
      </c>
    </row>
    <row r="1865" spans="1:5" hidden="1">
      <c r="A1865">
        <v>1</v>
      </c>
      <c r="B1865" t="s">
        <v>166</v>
      </c>
      <c r="D1865" t="s">
        <v>159</v>
      </c>
      <c r="E1865">
        <v>0</v>
      </c>
    </row>
    <row r="1866" spans="1:5" hidden="1">
      <c r="A1866">
        <v>2</v>
      </c>
      <c r="B1866" t="s">
        <v>167</v>
      </c>
      <c r="D1866" t="s">
        <v>159</v>
      </c>
      <c r="E1866">
        <v>0</v>
      </c>
    </row>
    <row r="1867" spans="1:5" hidden="1">
      <c r="A1867">
        <v>4</v>
      </c>
      <c r="B1867" t="s">
        <v>444</v>
      </c>
      <c r="D1867" t="s">
        <v>159</v>
      </c>
      <c r="E1867">
        <v>0</v>
      </c>
    </row>
    <row r="1868" spans="1:5" hidden="1">
      <c r="A1868">
        <v>5</v>
      </c>
      <c r="B1868" t="s">
        <v>169</v>
      </c>
      <c r="D1868" t="s">
        <v>159</v>
      </c>
      <c r="E1868">
        <v>0</v>
      </c>
    </row>
    <row r="1869" spans="1:5" hidden="1">
      <c r="A1869">
        <v>6</v>
      </c>
      <c r="B1869" t="s">
        <v>170</v>
      </c>
      <c r="D1869" t="s">
        <v>159</v>
      </c>
      <c r="E1869">
        <v>0</v>
      </c>
    </row>
    <row r="1870" spans="1:5" hidden="1">
      <c r="A1870">
        <v>7</v>
      </c>
      <c r="B1870" t="s">
        <v>171</v>
      </c>
      <c r="D1870" t="s">
        <v>159</v>
      </c>
      <c r="E1870">
        <v>0</v>
      </c>
    </row>
    <row r="1871" spans="1:5" hidden="1">
      <c r="A1871">
        <v>8</v>
      </c>
      <c r="B1871" t="s">
        <v>172</v>
      </c>
      <c r="D1871" t="s">
        <v>159</v>
      </c>
      <c r="E1871">
        <v>0</v>
      </c>
    </row>
    <row r="1872" spans="1:5" hidden="1">
      <c r="A1872">
        <v>9</v>
      </c>
      <c r="B1872" t="s">
        <v>173</v>
      </c>
      <c r="D1872" t="s">
        <v>159</v>
      </c>
      <c r="E1872">
        <v>0</v>
      </c>
    </row>
    <row r="1873" spans="1:5" hidden="1">
      <c r="A1873">
        <v>10</v>
      </c>
      <c r="B1873" t="s">
        <v>174</v>
      </c>
      <c r="D1873" t="s">
        <v>159</v>
      </c>
      <c r="E1873">
        <v>0</v>
      </c>
    </row>
    <row r="1874" spans="1:5" hidden="1">
      <c r="A1874">
        <v>11</v>
      </c>
      <c r="B1874" t="s">
        <v>175</v>
      </c>
      <c r="D1874" t="s">
        <v>159</v>
      </c>
      <c r="E1874">
        <v>0</v>
      </c>
    </row>
    <row r="1875" spans="1:5" hidden="1">
      <c r="A1875">
        <v>12</v>
      </c>
      <c r="B1875" t="s">
        <v>176</v>
      </c>
      <c r="D1875" t="s">
        <v>159</v>
      </c>
      <c r="E1875">
        <v>0</v>
      </c>
    </row>
    <row r="1876" spans="1:5" hidden="1">
      <c r="A1876">
        <v>13</v>
      </c>
      <c r="B1876" t="s">
        <v>177</v>
      </c>
      <c r="D1876" t="s">
        <v>159</v>
      </c>
      <c r="E1876">
        <v>0</v>
      </c>
    </row>
    <row r="1877" spans="1:5" hidden="1">
      <c r="A1877">
        <v>14</v>
      </c>
      <c r="B1877" t="s">
        <v>178</v>
      </c>
      <c r="D1877" t="s">
        <v>159</v>
      </c>
      <c r="E1877">
        <v>0</v>
      </c>
    </row>
    <row r="1878" spans="1:5" hidden="1">
      <c r="A1878">
        <v>15</v>
      </c>
      <c r="B1878" t="s">
        <v>179</v>
      </c>
      <c r="D1878" t="s">
        <v>159</v>
      </c>
      <c r="E1878">
        <v>0</v>
      </c>
    </row>
    <row r="1879" spans="1:5" hidden="1">
      <c r="A1879">
        <v>16</v>
      </c>
      <c r="B1879" t="s">
        <v>180</v>
      </c>
      <c r="D1879" t="s">
        <v>159</v>
      </c>
      <c r="E1879">
        <v>0</v>
      </c>
    </row>
    <row r="1880" spans="1:5" hidden="1">
      <c r="A1880">
        <v>1</v>
      </c>
      <c r="B1880" t="s">
        <v>166</v>
      </c>
      <c r="C1880" t="s">
        <v>133</v>
      </c>
      <c r="D1880" t="s">
        <v>160</v>
      </c>
      <c r="E1880">
        <v>1</v>
      </c>
    </row>
    <row r="1881" spans="1:5" hidden="1">
      <c r="A1881">
        <v>2</v>
      </c>
      <c r="B1881" t="s">
        <v>167</v>
      </c>
      <c r="C1881" t="s">
        <v>133</v>
      </c>
      <c r="D1881" t="s">
        <v>160</v>
      </c>
      <c r="E1881">
        <v>1</v>
      </c>
    </row>
    <row r="1882" spans="1:5" hidden="1">
      <c r="A1882">
        <v>4</v>
      </c>
      <c r="B1882" t="s">
        <v>444</v>
      </c>
      <c r="C1882" t="s">
        <v>133</v>
      </c>
      <c r="D1882" t="s">
        <v>160</v>
      </c>
      <c r="E1882">
        <v>1</v>
      </c>
    </row>
    <row r="1883" spans="1:5" hidden="1">
      <c r="A1883">
        <v>5</v>
      </c>
      <c r="B1883" t="s">
        <v>169</v>
      </c>
      <c r="C1883" t="s">
        <v>133</v>
      </c>
      <c r="D1883" t="s">
        <v>160</v>
      </c>
      <c r="E1883">
        <v>1</v>
      </c>
    </row>
    <row r="1884" spans="1:5" hidden="1">
      <c r="A1884">
        <v>6</v>
      </c>
      <c r="B1884" t="s">
        <v>170</v>
      </c>
      <c r="C1884" t="s">
        <v>133</v>
      </c>
      <c r="D1884" t="s">
        <v>160</v>
      </c>
      <c r="E1884">
        <v>1</v>
      </c>
    </row>
    <row r="1885" spans="1:5" hidden="1">
      <c r="A1885">
        <v>7</v>
      </c>
      <c r="B1885" t="s">
        <v>171</v>
      </c>
      <c r="C1885" t="s">
        <v>133</v>
      </c>
      <c r="D1885" t="s">
        <v>160</v>
      </c>
      <c r="E1885">
        <v>1</v>
      </c>
    </row>
    <row r="1886" spans="1:5" hidden="1">
      <c r="A1886">
        <v>8</v>
      </c>
      <c r="B1886" t="s">
        <v>172</v>
      </c>
      <c r="C1886" t="s">
        <v>133</v>
      </c>
      <c r="D1886" t="s">
        <v>160</v>
      </c>
      <c r="E1886">
        <v>1</v>
      </c>
    </row>
    <row r="1887" spans="1:5" hidden="1">
      <c r="A1887">
        <v>9</v>
      </c>
      <c r="B1887" t="s">
        <v>173</v>
      </c>
      <c r="C1887" t="s">
        <v>133</v>
      </c>
      <c r="D1887" t="s">
        <v>160</v>
      </c>
      <c r="E1887">
        <v>1</v>
      </c>
    </row>
    <row r="1888" spans="1:5" hidden="1">
      <c r="A1888">
        <v>10</v>
      </c>
      <c r="B1888" t="s">
        <v>174</v>
      </c>
      <c r="C1888" t="s">
        <v>133</v>
      </c>
      <c r="D1888" t="s">
        <v>160</v>
      </c>
      <c r="E1888">
        <v>1</v>
      </c>
    </row>
    <row r="1889" spans="1:5" hidden="1">
      <c r="A1889">
        <v>11</v>
      </c>
      <c r="B1889" t="s">
        <v>175</v>
      </c>
      <c r="C1889" t="s">
        <v>133</v>
      </c>
      <c r="D1889" t="s">
        <v>160</v>
      </c>
      <c r="E1889">
        <v>1</v>
      </c>
    </row>
    <row r="1890" spans="1:5" hidden="1">
      <c r="A1890">
        <v>12</v>
      </c>
      <c r="B1890" t="s">
        <v>176</v>
      </c>
      <c r="C1890" t="s">
        <v>133</v>
      </c>
      <c r="D1890" t="s">
        <v>160</v>
      </c>
      <c r="E1890">
        <v>1</v>
      </c>
    </row>
    <row r="1891" spans="1:5" hidden="1">
      <c r="A1891">
        <v>13</v>
      </c>
      <c r="B1891" t="s">
        <v>177</v>
      </c>
      <c r="C1891" t="s">
        <v>133</v>
      </c>
      <c r="D1891" t="s">
        <v>160</v>
      </c>
      <c r="E1891">
        <v>1</v>
      </c>
    </row>
    <row r="1892" spans="1:5" hidden="1">
      <c r="A1892">
        <v>14</v>
      </c>
      <c r="B1892" t="s">
        <v>178</v>
      </c>
      <c r="C1892" t="s">
        <v>133</v>
      </c>
      <c r="D1892" t="s">
        <v>160</v>
      </c>
      <c r="E1892">
        <v>1</v>
      </c>
    </row>
    <row r="1893" spans="1:5" hidden="1">
      <c r="A1893">
        <v>15</v>
      </c>
      <c r="B1893" t="s">
        <v>179</v>
      </c>
      <c r="C1893" t="s">
        <v>133</v>
      </c>
      <c r="D1893" t="s">
        <v>160</v>
      </c>
      <c r="E1893">
        <v>1</v>
      </c>
    </row>
    <row r="1894" spans="1:5" hidden="1">
      <c r="A1894">
        <v>16</v>
      </c>
      <c r="B1894" t="s">
        <v>180</v>
      </c>
      <c r="C1894" t="s">
        <v>133</v>
      </c>
      <c r="D1894" t="s">
        <v>160</v>
      </c>
      <c r="E1894">
        <v>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C l i e n t W i n d o w X M L " > < C u s t o m C o n t e n t > < ! [ C D A T A [ C o m p a r i t a t i v e d a t a ] ] > < / C u s t o m C o n t e n t > < / G e m i n i > 
</file>

<file path=customXml/item10.xml>��< ? x m l   v e r s i o n = " 1 . 0 "   e n c o d i n g = " U T F - 1 6 " ? > < G e m i n i   x m l n s = " h t t p : / / g e m i n i / p i v o t c u s t o m i z a t i o n / M a n u a l C a l c M o d e " > < C u s t o m C o n t e n t > < ! [ C D A T A [ F a l s e ] ] > < / C u s t o m C o n t e n t > < / G e m i n i > 
</file>

<file path=customXml/item11.xml>��< ? x m l   v e r s i o n = " 1 . 0 "   e n c o d i n g = " U T F - 1 6 " ? > < G e m i n i   x m l n s = " h t t p : / / g e m i n i / p i v o t c u s t o m i z a t i o n / S a n d b o x N o n E m p t y " > < C u s t o m C o n t e n t > < ! [ C D A T A [ 1 ] ] > < / C u s t o m C o n t e n t > < / G e m i n i > 
</file>

<file path=customXml/item12.xml>��< ? x m l   v e r s i o n = " 1 . 0 "   e n c o d i n g = " U T F - 1 6 " ? > < G e m i n i   x m l n s = " h t t p : / / g e m i n i / p i v o t c u s t o m i z a t i o n / T a b l e X M L _ Q u e s t i o n _ n u m b e r s " > < C u s t o m C o n t e n t > < ! [ C D A T A [ < T a b l e W i d g e t G r i d S e r i a l i z a t i o n   x m l n s : x s i = " h t t p : / / w w w . w 3 . o r g / 2 0 0 1 / X M L S c h e m a - i n s t a n c e "   x m l n s : x s d = " h t t p : / / w w w . w 3 . o r g / 2 0 0 1 / X M L S c h e m a " > < C o l u m n S u g g e s t e d T y p e   / > < C o l u m n F o r m a t   / > < C o l u m n A c c u r a c y   / > < C o l u m n C u r r e n c y S y m b o l   / > < C o l u m n P o s i t i v e P a t t e r n   / > < C o l u m n N e g a t i v e P a t t e r n   / > < C o l u m n W i d t h s > < i t e m > < k e y > < s t r i n g > D a t a q u e s t i o n s < / s t r i n g > < / k e y > < v a l u e > < i n t > 1 8 1 < / i n t > < / v a l u e > < / i t e m > < / C o l u m n W i d t h s > < C o l u m n D i s p l a y I n d e x > < i t e m > < k e y > < s t r i n g > D a t a q u e s t i o n s < / s t r i n g > < / k e y > < v a l u e > < i n t > 0 < / 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6 a 2 0 7 6 b f - d 7 0 b - 4 a 4 4 - 9 0 5 9 - a 7 b 3 b b d 1 2 d 9 9 " > < 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14.xml>��< ? x m l   v e r s i o n = " 1 . 0 "   e n c o d i n g = " U T F - 1 6 " ? > < G e m i n i   x m l n s = " h t t p : / / g e m i n i / p i v o t c u s t o m i z a t i o n / L i n k e d T a b l e U p d a t e M o d e " > < C u s t o m C o n t e n t > < ! [ C D A T A [ T r u e ] ] > < / C u s t o m C o n t e n t > < / G e m i n i > 
</file>

<file path=customXml/item15.xml>��< ? x m l   v e r s i o n = " 1 . 0 "   e n c o d i n g = " U T F - 1 6 " ? > < G e m i n i   x m l n s = " h t t p : / / g e m i n i / p i v o t c u s t o m i z a t i o n / 9 0 b 0 f 9 f 3 - 0 6 3 e - 4 5 5 b - a 9 7 0 - 1 5 a 5 6 2 b 6 e 3 a 2 " > < 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16.xml>��< ? x m l   v e r s i o n = " 1 . 0 "   e n c o d i n g = " U T F - 1 6 " ? > < G e m i n i   x m l n s = " h t t p : / / g e m i n i / p i v o t c u s t o m i z a t i o n / T a b l e O r d e r " > < C u s t o m C o n t e n t > < ! [ C D A T A [ C o m p a r i t a t i v e d a t a , C l e a n _ d a t a , T r a n s l a t i o n s , C o u n t r y , L a n g u a g e , Q u e s t i o n _ n u m b e r s , H e a d i n g s , H e a d i n g l i s t , C o r e d a t a , T r a n s l a t i o n s - a 8 5 5 5 c d 4 - 4 f 2 5 - 4 1 c 8 - 9 5 a 5 - 5 9 b d a 0 d f 6 2 f 5 , Q u e s t i o n _ n u m b e r s - 2 c 3 0 1 4 9 7 - 6 f 2 a - 4 d f 6 - 8 e 9 5 - 6 5 1 a d 5 7 0 9 f 5 4 , C l e a n _ d a t a - 1 8 6 b 7 5 1 1 - 1 c a 9 - 4 6 8 3 - b 2 0 4 - 8 3 1 c 9 f 8 6 3 0 c 1 , C o u n t r y - 2 a c 4 e c 7 d - 4 e 0 9 - 4 c 4 4 - a 9 f 4 - a 1 e 8 f f 2 0 e d 6 6 , T r a n s l a t i o n s - 1 5 6 4 f a 4 f - 8 2 0 6 - 4 a 4 b - a 3 8 4 - e d 4 e f 4 0 c 7 7 3 6 , Q u e s t i o n _ n u m b e r s - b 1 f 4 0 a 9 7 - c e b d - 4 a 6 e - 9 7 6 2 - 3 7 f 9 a c 8 d 1 b 1 7 , C l e a n _ d a t a - a 5 f 4 6 a 2 3 - c 9 6 5 - 4 9 9 8 - a 1 c 8 - 6 f b c d f b 4 d b e 9 , C o u n t r y - d 1 c d 1 0 d a - 5 5 8 c - 4 2 f 1 - 8 e 5 c - c b 1 8 3 7 3 9 2 5 1 b ] ] > < / C u s t o m C o n t e n t > < / G e m i n i > 
</file>

<file path=customXml/item17.xml>��< ? x m l   v e r s i o n = " 1 . 0 "   e n c o d i n g = " U T F - 1 6 " ? > < G e m i n i   x m l n s = " h t t p : / / g e m i n i / p i v o t c u s t o m i z a t i o n / R e l a t i o n s h i p A u t o D e t e c t i o n E n a b l e d " > < C u s t o m C o n t e n t > < ! [ C D A T A [ T r u e ] ] > < / C u s t o m C o n t e n t > < / G e m i n i > 
</file>

<file path=customXml/item18.xml>��< ? x m l   v e r s i o n = " 1 . 0 "   e n c o d i n g = " U T F - 1 6 " ? > < G e m i n i   x m l n s = " h t t p : / / g e m i n i / p i v o t c u s t o m i z a t i o n / a f d 1 7 8 a 3 - 1 b 1 0 - 4 1 f 9 - a 3 3 0 - e 4 7 6 f 4 2 7 f 8 c 4 " > < 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19.xml>��< ? x m l   v e r s i o n = " 1 . 0 "   e n c o d i n g = " U T F - 1 6 " ? > < G e m i n i   x m l n s = " h t t p : / / g e m i n i / p i v o t c u s t o m i z a t i o n / S h o w I m p l i c i t M e a s u r e s " > < C u s t o m C o n t e n t > < ! [ C D A T A [ F a l s e ] ] > < / C u s t o m C o n t e n t > < / G e m i n i > 
</file>

<file path=customXml/item2.xml>��< ? x m l   v e r s i o n = " 1 . 0 "   e n c o d i n g = " U T F - 1 6 " ? > < G e m i n i   x m l n s = " h t t p : / / g e m i n i / p i v o t c u s t o m i z a t i o n / 2 5 4 3 6 4 c 8 - 9 3 9 5 - 4 7 6 9 - a 1 b d - 8 9 b 4 7 d 9 0 a 9 0 4 " > < 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20.xml>��< ? x m l   v e r s i o n = " 1 . 0 "   e n c o d i n g = " U T F - 1 6 " ? > < G e m i n i   x m l n s = " h t t p : / / g e m i n i / p i v o t c u s t o m i z a t i o n / b 3 8 f 5 b 2 5 - 3 f 2 6 - 4 2 9 5 - 8 8 2 9 - 1 2 5 b 0 6 8 1 0 b d 6 " > < 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21.xml>��< ? x m l   v e r s i o n = " 1 . 0 "   e n c o d i n g = " U T F - 1 6 " ? > < G e m i n i   x m l n s = " h t t p : / / g e m i n i / p i v o t c u s t o m i z a t i o n / 6 3 3 1 5 e a 7 - 5 b 0 9 - 4 5 5 d - a b 0 3 - f a 1 4 f 0 f f 8 d 5 a " > < C u s t o m C o n t e n t > < ! [ C D A T A [ < ? x m l   v e r s i o n = " 1 . 0 "   e n c o d i n g = " u t f - 1 6 " ? > < S e t t i n g s > < C a l c u l a t e d F i e l d s > < i t e m > < M e a s u r e N a m e > R e s u l t s < / M e a s u r e N a m e > < D i s p l a y N a m e > R e s u l t s < / D i s p l a y N a m e > < V i s i b l e > F a l s e < / V i s i b l e > < / i t e m > < i t e m > < M e a s u r e N a m e > m e a s u r e   1 < / M e a s u r e N a m e > < D i s p l a y N a m e > m e a s u r e   1 < / D i s p l a y N a m e > < V i s i b l e > F a l s e < / V i s i b l e > < / i t e m > < / C a l c u l a t e d F i e l d s > < S A H o s t H a s h > 0 < / S A H o s t H a s h > < G e m i n i F i e l d L i s t V i s i b l e > T r u e < / G e m i n i F i e l d L i s t V i s i b l e > < / S e t t i n g s > ] ] > < / C u s t o m C o n t e n t > < / G e m i n i > 
</file>

<file path=customXml/item22.xml>��< ? x m l   v e r s i o n = " 1 . 0 "   e n c o d i n g = " U T F - 1 6 " ? > < G e m i n i   x m l n s = " h t t p : / / g e m i n i / p i v o t c u s t o m i z a t i o n / 9 c b 8 2 f 0 9 - 2 5 e a - 4 6 9 9 - 8 2 9 8 - 8 5 f 9 9 7 1 5 d d b 4 " > < 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23.xml>��< ? x m l   v e r s i o n = " 1 . 0 "   e n c o d i n g = " U T F - 1 6 " ? > < G e m i n i   x m l n s = " h t t p : / / g e m i n i / p i v o t c u s t o m i z a t i o n / I s S a n d b o x E m b e d d e d " > < C u s t o m C o n t e n t > < ! [ C D A T A [ y e s ] ] > < / C u s t o m C o n t e n t > < / G e m i n i > 
</file>

<file path=customXml/item24.xml>��< ? x m l   v e r s i o n = " 1 . 0 "   e n c o d i n g = " U T F - 1 6 " ? > < G e m i n i   x m l n s = " h t t p : / / g e m i n i / p i v o t c u s t o m i z a t i o n / T a b l e X M L _ H e a d i n g s " > < C u s t o m C o n t e n t > < ! [ C D A T A [ < T a b l e W i d g e t G r i d S e r i a l i z a t i o n   x m l n s : x s i = " h t t p : / / w w w . w 3 . o r g / 2 0 0 1 / X M L S c h e m a - i n s t a n c e "   x m l n s : x s d = " h t t p : / / w w w . w 3 . o r g / 2 0 0 1 / X M L S c h e m a " > < C o l u m n S u g g e s t e d T y p e   / > < C o l u m n F o r m a t   / > < C o l u m n A c c u r a c y   / > < C o l u m n C u r r e n c y S y m b o l   / > < C o l u m n P o s i t i v e P a t t e r n   / > < C o l u m n N e g a t i v e P a t t e r n   / > < C o l u m n W i d t h s > < i t e m > < k e y > < s t r i n g > H e a d i n g < / s t r i n g > < / k e y > < v a l u e > < i n t > 1 2 4 < / i n t > < / v a l u e > < / i t e m > < i t e m > < k e y > < s t r i n g > V a l u e < / s t r i n g > < / k e y > < v a l u e > < i n t > 9 9 < / i n t > < / v a l u e > < / i t e m > < i t e m > < k e y > < s t r i n g > L a n g u a g e < / s t r i n g > < / k e y > < v a l u e > < i n t > 1 3 5 < / i n t > < / v a l u e > < / i t e m > < / C o l u m n W i d t h s > < C o l u m n D i s p l a y I n d e x > < i t e m > < k e y > < s t r i n g > H e a d i n g < / s t r i n g > < / k e y > < v a l u e > < i n t > 0 < / i n t > < / v a l u e > < / i t e m > < i t e m > < k e y > < s t r i n g > V a l u e < / s t r i n g > < / k e y > < v a l u e > < i n t > 2 < / i n t > < / v a l u e > < / i t e m > < i t e m > < k e y > < s t r i n g > L a n g u a g e < / s t r i n g > < / k e y > < v a l u e > < i n t > 1 < / i n t > < / v a l u e > < / i t e m > < / C o l u m n D i s p l a y I n d e x > < C o l u m n F r o z e n   / > < C o l u m n C h e c k e d   / > < C o l u m n F i l t e r   / > < S e l e c t i o n F i l t e r   / > < F i l t e r P a r a m e t e r s   / > < I s S o r t D e s c e n d i n g > f a l s e < / I s S o r t D e s c e n d i n g > < / T a b l e W i d g e t G r i d S e r i a l i z a t i o n > ] ] > < / C u s t o m C o n t e n t > < / G e m i n i > 
</file>

<file path=customXml/item25.xml>��< ? x m l   v e r s i o n = " 1 . 0 "   e n c o d i n g = " U T F - 1 6 " ? > < G e m i n i   x m l n s = " h t t p : / / g e m i n i / p i v o t c u s t o m i z a t i o n / 8 7 7 c a 9 3 6 - a 3 6 d - 4 f 0 7 - b b 9 b - 0 4 a 8 1 c b c d 3 f e " > < 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2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 H e a d i n g l i s t 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 H e a d i n g l i s t 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 C o l u m n s \ H e a d i n g < / 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 H e a d i n g s 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 H e a d i n g s 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 C o l u m n s \ H e a d i n g < / K e y > < / a : K e y > < a : V a l u e   i : t y p e = " T a b l e W i d g e t B a s e V i e w S t a t e " / > < / a : K e y V a l u e O f D i a g r a m O b j e c t K e y a n y T y p e z b w N T n L X > < a : K e y V a l u e O f D i a g r a m O b j e c t K e y a n y T y p e z b w N T n L X > < a : K e y > < K e y > C o l u m n s \ L a n g u a g e 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 C l e a n _ d a t a 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 C l e a n _ d a t a 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 C o l u m n s \ N u m b e r < / 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 C o l u m n s \ H e a d i n g < / K e y > < / a : K e y > < a : V a l u e   i : t y p e = " T a b l e W i d g e t B a s e V i e w S t a t e " / > < / a : K e y V a l u e O f D i a g r a m O b j e c t K e y a n y T y p e z b w N T n L X > < a : K e y V a l u e O f D i a g r a m O b j e c t K e y a n y T y p e z b w N T n L X > < a : K e y > < K e y > C o l u m n s \ A t t r i b u t e 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 T r a n s l a t i o n s 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 T r a n s l a t i o n s 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 C o l u m n s \ D a t a q u e s t i o n s < / K e y > < / a : K e y > < a : V a l u e   i : t y p e = " T a b l e W i d g e t B a s e V i e w S t a t e " / > < / a : K e y V a l u e O f D i a g r a m O b j e c t K e y a n y T y p e z b w N T n L X > < a : K e y V a l u e O f D i a g r a m O b j e c t K e y a n y T y p e z b w N T n L X > < a : K e y > < K e y > C o l u m n s \ A t t r i b u t e 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 L a n g u a g e 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 L a n g u a g e 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 C o l u m n s \ L a n g u a g e 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 C o u n t r y 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 C o u n t r y 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 Q u e s t i o n _ n u m b e r s 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 Q u e s t i o n _ n u m b e r s 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 C o l u m n s \ D a t a q u e s t i o n s 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 C o r e d a t a 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 C o r e d a t a 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 C o l u m n s \ N u m b e r < / 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 C o l u m n s \ H e a d i n g < / K e y > < / a : K e y > < a : V a l u e   i : t y p e = " T a b l e W i d g e t B a s e V i e w S t a t e " / > < / a : K e y V a l u e O f D i a g r a m O b j e c t K e y a n y T y p e z b w N T n L X > < a : K e y V a l u e O f D i a g r a m O b j e c t K e y a n y T y p e z b w N T n L X > < a : K e y > < K e y > C o l u m n s \ D a t a q u e s t i o n < / K e y > < / a : K e y > < a : V a l u e   i : t y p e = " T a b l e W i d g e t B a s e V i e w S t a t e " / > < / a : K e y V a l u e O f D i a g r a m O b j e c t K e y a n y T y p e z b w N T n L X > < a : K e y V a l u e O f D i a g r a m O b j e c t K e y a n y T y p e z b w N T n L X > < a : K e y > < K e y > C o l u m n s \ L a n g u a g e < / K e y > < / a : K e y > < a : V a l u e   i : t y p e = " T a b l e W i d g e t B a s e V i e w S t a t e " / > < / a : K e y V a l u e O f D i a g r a m O b j e c t K e y a n y T y p e z b w N T n L X > < a : K e y V a l u e O f D i a g r a m O b j e c t K e y a n y T y p e z b w N T n L X > < a : K e y > < K e y > C o l u m n s \ D a t a h e a d i n g s < / K e y > < / a : K e y > < a : V a l u e   i : t y p e = " T a b l e W i d g e t B a s e V i e w S t a t e " / > < / a : K e y V a l u e O f D i a g r a m O b j e c t K e y a n y T y p e z b w N T n L X > < a : K e y V a l u e O f D i a g r a m O b j e c t K e y a n y T y p e z b w N T n L X > < a : K e y > < K e y > C o l u m n s \ T r a n s l a t e d h e a d i n g < / K e y > < / a : K e y > < a : V a l u e   i : t y p e = " T a b l e W i d g e t B a s e V i e w S t a t e " / > < / a : K e y V a l u e O f D i a g r a m O b j e c t K e y a n y T y p e z b w N T n L X > < a : K e y V a l u e O f D i a g r a m O b j e c t K e y a n y T y p e z b w N T n L X > < a : K e y > < K e y > C o l u m n s \ T r a n s l a t e d I n d i c a t o r < / 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 C o m p a r i t a t i v e d a t a 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 C o m p a r i t a t i v e d a t a 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 C o l u m n s \ N u m b e r < / 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 C o l u m n s \ A t t r i b u t e < / K e y > < / a : K e y > < a : V a l u e   i : t y p e = " T a b l e W i d g e t B a s e V i e w S t a t e " / > < / a : K e y V a l u e O f D i a g r a m O b j e c t K e y a n y T y p e z b w N T n L X > < a : K e y V a l u e O f D i a g r a m O b j e c t K e y a n y T y p e z b w N T n L X > < a : K e y > < K e y > C o l u m n s \ L a n g u a g e 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 C o l u m n s \ S A D C   A V G < / 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7.xml>��< ? x m l   v e r s i o n = " 1 . 0 "   e n c o d i n g = " U T F - 1 6 " ? > < G e m i n i   x m l n s = " h t t p : / / g e m i n i / p i v o t c u s t o m i z a t i o n / T a b l e X M L _ C o r e d a t a " > < C u s t o m C o n t e n t > < ! [ C D A T A [ < T a b l e W i d g e t G r i d S e r i a l i z a t i o n   x m l n s : x s i = " h t t p : / / w w w . w 3 . o r g / 2 0 0 1 / X M L S c h e m a - i n s t a n c e "   x m l n s : x s d = " h t t p : / / w w w . w 3 . o r g / 2 0 0 1 / X M L S c h e m a " > < C o l u m n S u g g e s t e d T y p e   / > < C o l u m n F o r m a t   / > < C o l u m n A c c u r a c y   / > < C o l u m n C u r r e n c y S y m b o l   / > < C o l u m n P o s i t i v e P a t t e r n   / > < C o l u m n N e g a t i v e P a t t e r n   / > < C o l u m n W i d t h s > < i t e m > < k e y > < s t r i n g > N u m b e r < / s t r i n g > < / k e y > < v a l u e > < i n t > 1 2 4 < / i n t > < / v a l u e > < / i t e m > < i t e m > < k e y > < s t r i n g > C o u n t r y < / s t r i n g > < / k e y > < v a l u e > < i n t > 1 2 2 < / i n t > < / v a l u e > < / i t e m > < i t e m > < k e y > < s t r i n g > H e a d i n g < / s t r i n g > < / k e y > < v a l u e > < i n t > 1 2 4 < / i n t > < / v a l u e > < / i t e m > < i t e m > < k e y > < s t r i n g > D a t a q u e s t i o n < / s t r i n g > < / k e y > < v a l u e > < i n t > 1 7 2 < / i n t > < / v a l u e > < / i t e m > < i t e m > < k e y > < s t r i n g > L a n g u a g e < / s t r i n g > < / k e y > < v a l u e > < i n t > 1 3 5 < / i n t > < / v a l u e > < / i t e m > < i t e m > < k e y > < s t r i n g > T r a n s l a t e d h e a d i n g < / s t r i n g > < / k e y > < v a l u e > < i n t > 2 1 8 < / i n t > < / v a l u e > < / i t e m > < i t e m > < k e y > < s t r i n g > T r a n s l a t e d I n d i c a t o r < / s t r i n g > < / k e y > < v a l u e > < i n t > 2 2 7 < / i n t > < / v a l u e > < / i t e m > < i t e m > < k e y > < s t r i n g > V a l u e < / s t r i n g > < / k e y > < v a l u e > < i n t > 9 9 < / i n t > < / v a l u e > < / i t e m > < i t e m > < k e y > < s t r i n g > D a t a h e a d i n g s < / s t r i n g > < / k e y > < v a l u e > < i n t > 1 7 4 < / i n t > < / v a l u e > < / i t e m > < / C o l u m n W i d t h s > < C o l u m n D i s p l a y I n d e x > < i t e m > < k e y > < s t r i n g > N u m b e r < / s t r i n g > < / k e y > < v a l u e > < i n t > 0 < / i n t > < / v a l u e > < / i t e m > < i t e m > < k e y > < s t r i n g > C o u n t r y < / s t r i n g > < / k e y > < v a l u e > < i n t > 1 < / i n t > < / v a l u e > < / i t e m > < i t e m > < k e y > < s t r i n g > H e a d i n g < / s t r i n g > < / k e y > < v a l u e > < i n t > 2 < / i n t > < / v a l u e > < / i t e m > < i t e m > < k e y > < s t r i n g > D a t a q u e s t i o n < / s t r i n g > < / k e y > < v a l u e > < i n t > 3 < / i n t > < / v a l u e > < / i t e m > < i t e m > < k e y > < s t r i n g > L a n g u a g e < / s t r i n g > < / k e y > < v a l u e > < i n t > 4 < / i n t > < / v a l u e > < / i t e m > < i t e m > < k e y > < s t r i n g > T r a n s l a t e d h e a d i n g < / s t r i n g > < / k e y > < v a l u e > < i n t > 5 < / i n t > < / v a l u e > < / i t e m > < i t e m > < k e y > < s t r i n g > T r a n s l a t e d I n d i c a t o r < / s t r i n g > < / k e y > < v a l u e > < i n t > 6 < / i n t > < / v a l u e > < / i t e m > < i t e m > < k e y > < s t r i n g > V a l u e < / s t r i n g > < / k e y > < v a l u e > < i n t > 7 < / i n t > < / v a l u e > < / i t e m > < i t e m > < k e y > < s t r i n g > D a t a h e a d i n g s < / s t r i n g > < / k e y > < v a l u e > < i n t > 8 < / i n t > < / v a l u e > < / i t e m > < / C o l u m n D i s p l a y I n d e x > < C o l u m n F r o z e n   / > < C o l u m n C h e c k e d   / > < C o l u m n F i l t e r   / > < S e l e c t i o n F i l t e r   / > < F i l t e r P a r a m e t e r s   / > < I s S o r t D e s c e n d i n g > f a l s e < / I s S o r t D e s c e n d i n g > < / T a b l e W i d g e t G r i d S e r i a l i z a t i o n > ] ] > < / C u s t o m C o n t e n t > < / G e m i n i > 
</file>

<file path=customXml/item28.xml>��< ? x m l   v e r s i o n = " 1 . 0 "   e n c o d i n g = " U T F - 1 6 " ? > < G e m i n i   x m l n s = " h t t p : / / g e m i n i / p i v o t c u s t o m i z a t i o n / T a b l e X M L _ C o u n t r y " > < C u s t o m C o n t e n t > < ! [ C D A T A [ < T a b l e W i d g e t G r i d S e r i a l i z a t i o n   x m l n s : x s i = " h t t p : / / w w w . w 3 . o r g / 2 0 0 1 / X M L S c h e m a - i n s t a n c e "   x m l n s : x s d = " h t t p : / / w w w . w 3 . o r g / 2 0 0 1 / X M L S c h e m a " > < C o l u m n S u g g e s t e d T y p e   / > < C o l u m n F o r m a t   / > < C o l u m n A c c u r a c y   / > < C o l u m n C u r r e n c y S y m b o l   / > < C o l u m n P o s i t i v e P a t t e r n   / > < C o l u m n N e g a t i v e P a t t e r n   / > < C o l u m n W i d t h s > < i t e m > < k e y > < s t r i n g > C o u n t r y < / s t r i n g > < / k e y > < v a l u e > < i n t > 1 2 2 < / i n t > < / v a l u e > < / i t e m > < / C o l u m n W i d t h s > < C o l u m n D i s p l a y I n d e x > < i t e m > < k e y > < s t r i n g > C o u n t r y < / s t r i n g > < / k e y > < v a l u e > < i n t > 0 < / i n t > < / v a l u e > < / i t e m > < / C o l u m n D i s p l a y I n d e x > < C o l u m n F r o z e n   / > < C o l u m n C h e c k e d   / > < C o l u m n F i l t e r   / > < S e l e c t i o n F i l t e r   / > < F i l t e r P a r a m e t e r s   / > < I s S o r t D e s c e n d i n g > f a l s e < / I s S o r t D e s c e n d i n g > < / T a b l e W i d g e t G r i d S e r i a l i z a t i o n > ] ] > < / C u s t o m C o n t e n t > < / G e m i n i > 
</file>

<file path=customXml/item29.xml>��< ? x m l   v e r s i o n = " 1 . 0 "   e n c o d i n g = " U T F - 1 6 " ? > < G e m i n i   x m l n s = " h t t p : / / g e m i n i / p i v o t c u s t o m i z a t i o n / T a b l e X M L _ H e a d i n g l i s t " > < C u s t o m C o n t e n t > < ! [ C D A T A [ < T a b l e W i d g e t G r i d S e r i a l i z a t i o n   x m l n s : x s i = " h t t p : / / w w w . w 3 . o r g / 2 0 0 1 / X M L S c h e m a - i n s t a n c e "   x m l n s : x s d = " h t t p : / / w w w . w 3 . o r g / 2 0 0 1 / X M L S c h e m a " > < C o l u m n S u g g e s t e d T y p e   / > < C o l u m n F o r m a t   / > < C o l u m n A c c u r a c y   / > < C o l u m n C u r r e n c y S y m b o l   / > < C o l u m n P o s i t i v e P a t t e r n   / > < C o l u m n N e g a t i v e P a t t e r n   / > < C o l u m n W i d t h s > < i t e m > < k e y > < s t r i n g > H e a d i n g < / s t r i n g > < / k e y > < v a l u e > < i n t > 1 2 4 < / i n t > < / v a l u e > < / i t e m > < / C o l u m n W i d t h s > < C o l u m n D i s p l a y I n d e x > < i t e m > < k e y > < s t r i n g > H e a d i n g < / s t r i n g > < / k e y > < v a l u e > < i n t > 0 < / 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T a b l e X M L _ T r a n s l a t i o n s " > < C u s t o m C o n t e n t > < ! [ C D A T A [ < T a b l e W i d g e t G r i d S e r i a l i z a t i o n   x m l n s : x s i = " h t t p : / / w w w . w 3 . o r g / 2 0 0 1 / X M L S c h e m a - i n s t a n c e "   x m l n s : x s d = " h t t p : / / w w w . w 3 . o r g / 2 0 0 1 / X M L S c h e m a " > < C o l u m n S u g g e s t e d T y p e   / > < C o l u m n F o r m a t   / > < C o l u m n A c c u r a c y   / > < C o l u m n C u r r e n c y S y m b o l   / > < C o l u m n P o s i t i v e P a t t e r n   / > < C o l u m n N e g a t i v e P a t t e r n   / > < C o l u m n W i d t h s > < i t e m > < k e y > < s t r i n g > D a t a q u e s t i o n s < / s t r i n g > < / k e y > < v a l u e > < i n t > 1 8 1 < / i n t > < / v a l u e > < / i t e m > < i t e m > < k e y > < s t r i n g > A t t r i b u t e < / s t r i n g > < / k e y > < v a l u e > < i n t > 1 3 0 < / i n t > < / v a l u e > < / i t e m > < i t e m > < k e y > < s t r i n g > V a l u e < / s t r i n g > < / k e y > < v a l u e > < i n t > 9 9 < / i n t > < / v a l u e > < / i t e m > < / C o l u m n W i d t h s > < C o l u m n D i s p l a y I n d e x > < i t e m > < k e y > < s t r i n g > D a t a q u e s t i o n s < / s t r i n g > < / k e y > < v a l u e > < i n t > 0 < / i n t > < / v a l u e > < / i t e m > < i t e m > < k e y > < s t r i n g > A t t r i b u t e < / s t r i n g > < / k e y > < v a l u e > < i n t > 1 < / i n t > < / v a l u e > < / i t e m > < i t e m > < k e y > < s t r i n g > V a l u e < / s t r i n g > < / k e y > < v a l u e > < i n t > 2 < / i n t > < / v a l u e > < / i t e m > < / C o l u m n D i s p l a y I n d e x > < C o l u m n F r o z e n   / > < C o l u m n C h e c k e d   / > < C o l u m n F i l t e r   / > < S e l e c t i o n F i l t e r   / > < F i l t e r P a r a m e t e r s   / > < I s S o r t D e s c e n d i n g > f a l s e < / I s S o r t D e s c e n d i n g > < / T a b l e W i d g e t G r i d S e r i a l i z a t i o n > ] ] > < / C u s t o m C o n t e n t > < / G e m i n i > 
</file>

<file path=customXml/item30.xml>��< ? x m l   v e r s i o n = " 1 . 0 "   e n c o d i n g = " U T F - 1 6 " ? > < G e m i n i   x m l n s = " h t t p : / / g e m i n i / p i v o t c u s t o m i z a t i o n / 0 5 6 2 e a d a - 2 1 9 d - 4 e a f - a 4 d 6 - 2 4 7 f a 6 4 0 e 3 7 a " > < C u s t o m C o n t e n t > < ! [ C D A T A [ < ? x m l   v e r s i o n = " 1 . 0 "   e n c o d i n g = " u t f - 1 6 " ? > < S e t t i n g s > < C a l c u l a t e d F i e l d s > < i t e m > < M e a s u r e N a m e > m e a s u r e   2 < / M e a s u r e N a m e > < D i s p l a y N a m e > m e a s u r e   2 < / D i s p l a y N a m e > < V i s i b l e > T r u e < / V i s i b l e > < / i t e m > < / C a l c u l a t e d F i e l d s > < S A H o s t H a s h > 0 < / S A H o s t H a s h > < G e m i n i F i e l d L i s t V i s i b l e > T r u e < / G e m i n i F i e l d L i s t V i s i b l e > < / S e t t i n g s > ] ] > < / C u s t o m C o n t e n t > < / G e m i n i > 
</file>

<file path=customXml/item31.xml>��< ? x m l   v e r s i o n = " 1 . 0 "   e n c o d i n g = " U T F - 1 6 " ? > < G e m i n i   x m l n s = " h t t p : / / g e m i n i / p i v o t c u s t o m i z a t i o n / c d 4 b 4 6 8 e - 5 0 d 2 - 4 2 3 5 - 9 1 7 6 - 2 2 d 1 a b 0 3 f f b 5 " > < 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32.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33.xml>��< ? x m l   v e r s i o n = " 1 . 0 "   e n c o d i n g = " U T F - 1 6 " ? > < G e m i n i   x m l n s = " h t t p : / / g e m i n i / p i v o t c u s t o m i z a t i o n / P o w e r P i v o t V e r s i o n " > < C u s t o m C o n t e n t > < ! [ C D A T A [ 2 0 1 5 . 1 3 0 . 1 6 0 5 . 1 0 7 5 ] ] > < / C u s t o m C o n t e n t > < / G e m i n i > 
</file>

<file path=customXml/item34.xml>��< ? x m l   v e r s i o n = " 1 . 0 "   e n c o d i n g = " U T F - 1 6 " ? > < G e m i n i   x m l n s = " h t t p : / / g e m i n i / p i v o t c u s t o m i z a t i o n / f 9 c d d e 7 b - 9 2 7 e - 4 5 4 7 - b 0 0 b - 1 1 4 7 8 2 0 0 0 5 f 4 " > < 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35.xml>��< ? x m l   v e r s i o n = " 1 . 0 "   e n c o d i n g = " U T F - 1 6 " ? > < G e m i n i   x m l n s = " h t t p : / / g e m i n i / p i v o t c u s t o m i z a t i o n / d 2 8 b e 3 6 f - 6 1 a 4 - 4 1 d b - a 3 6 4 - 7 2 d 5 a c b 9 6 f e e " > < 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36.xml>��< ? x m l   v e r s i o n = " 1 . 0 "   e n c o d i n g = " U T F - 1 6 " ? > < G e m i n i   x m l n s = " h t t p : / / g e m i n i / p i v o t c u s t o m i z a t i o n / 3 c d 3 0 b d 1 - e 9 2 a - 4 2 2 5 - 8 0 e e - 1 9 9 c 5 2 1 d 3 e 5 f " > < 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37.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 C o m p a r i t a t i v e d a t a < / 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38.xml>��< ? x m l   v e r s i o n = " 1 . 0 "   e n c o d i n g = " U T F - 1 6 " ? > < G e m i n i   x m l n s = " h t t p : / / g e m i n i / p i v o t c u s t o m i z a t i o n / 3 0 f 0 4 4 c 5 - c f 8 3 - 4 5 7 a - b 7 8 1 - 6 0 8 1 1 e 2 5 d 0 6 8 " > < 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39.xml>��< ? x m l   v e r s i o n = " 1 . 0 "   e n c o d i n g = " U T F - 1 6 " ? > < G e m i n i   x m l n s = " h t t p : / / g e m i n i / p i v o t c u s t o m i z a t i o n / c 0 8 9 6 2 a e - 4 2 5 6 - 4 5 a d - 8 5 a d - 6 7 4 5 a 3 1 7 f 8 4 6 " > < 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4.xml>��< ? x m l   v e r s i o n = " 1 . 0 "   e n c o d i n g = " U T F - 1 6 " ? > < G e m i n i   x m l n s = " h t t p : / / g e m i n i / p i v o t c u s t o m i z a t i o n / 2 7 b e 4 c 9 4 - 0 b b 1 - 4 f d 5 - b f 0 0 - 3 3 8 b f a f d 7 c e 8 " > < 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4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 2 0 2 4 - 0 2 - 0 4 T 2 1 : 3 4 : 0 5 . 6 5 1 7 6 0 2 + 0 2 : 0 0 < / L a s t P r o c e s s e d T i m e > < / D a t a M o d e l i n g S a n d b o x . S e r i a l i z e d S a n d b o x E r r o r C a c h e > ] ] > < / C u s t o m C o n t e n t > < / G e m i n i > 
</file>

<file path=customXml/item41.xml>��< ? x m l   v e r s i o n = " 1 . 0 "   e n c o d i n g = " U T F - 1 6 " ? > < G e m i n i   x m l n s = " h t t p : / / g e m i n i / p i v o t c u s t o m i z a t i o n / 9 d f 8 0 f 6 7 - 3 f 1 b - 4 4 b b - a e b 2 - 2 4 2 9 6 0 0 c 1 c 3 c " > < C u s t o m C o n t e n t > < ! [ C D A T A [ < ? x m l   v e r s i o n = " 1 . 0 "   e n c o d i n g = " u t f - 1 6 " ? > < S e t t i n g s > < C a l c u l a t e d F i e l d s > < i t e m > < M e a s u r e N a m e > R e s u l t s < / M e a s u r e N a m e > < D i s p l a y N a m e > R e s u l t s < / D i s p l a y N a m e > < V i s i b l e > T r u e < / V i s i b l e > < / i t e m > < i t e m > < M e a s u r e N a m e > m e a s u r e   1 < / M e a s u r e N a m e > < D i s p l a y N a m e > m e a s u r e   1 < / D i s p l a y N a m e > < V i s i b l e > T r u e < / V i s i b l e > < / i t e m > < / C a l c u l a t e d F i e l d s > < S A H o s t H a s h > 0 < / S A H o s t H a s h > < G e m i n i F i e l d L i s t V i s i b l e > T r u e < / G e m i n i F i e l d L i s t V i s i b l e > < / S e t t i n g s > ] ] > < / C u s t o m C o n t e n t > < / G e m i n i > 
</file>

<file path=customXml/item42.xml>��< ? x m l   v e r s i o n = " 1 . 0 "   e n c o d i n g = " U T F - 1 6 " ? > < G e m i n i   x m l n s = " h t t p : / / g e m i n i / p i v o t c u s t o m i z a t i o n / T a b l e X M L _ C l e a n _ d a t a " > < C u s t o m C o n t e n t > < ! [ C D A T A [ < T a b l e W i d g e t G r i d S e r i a l i z a t i o n   x m l n s : x s i = " h t t p : / / w w w . w 3 . o r g / 2 0 0 1 / X M L S c h e m a - i n s t a n c e "   x m l n s : x s d = " h t t p : / / w w w . w 3 . o r g / 2 0 0 1 / X M L S c h e m a " > < C o l u m n S u g g e s t e d T y p e   / > < C o l u m n F o r m a t   / > < C o l u m n A c c u r a c y   / > < C o l u m n C u r r e n c y S y m b o l   / > < C o l u m n P o s i t i v e P a t t e r n   / > < C o l u m n N e g a t i v e P a t t e r n   / > < C o l u m n W i d t h s > < i t e m > < k e y > < s t r i n g > N u m b e r < / s t r i n g > < / k e y > < v a l u e > < i n t > 1 2 4 < / i n t > < / v a l u e > < / i t e m > < i t e m > < k e y > < s t r i n g > C o u n t r y < / s t r i n g > < / k e y > < v a l u e > < i n t > 1 2 2 < / i n t > < / v a l u e > < / i t e m > < i t e m > < k e y > < s t r i n g > H e a d i n g < / s t r i n g > < / k e y > < v a l u e > < i n t > 1 2 4 < / i n t > < / v a l u e > < / i t e m > < i t e m > < k e y > < s t r i n g > A t t r i b u t e < / s t r i n g > < / k e y > < v a l u e > < i n t > 1 3 0 < / i n t > < / v a l u e > < / i t e m > < i t e m > < k e y > < s t r i n g > V a l u e < / s t r i n g > < / k e y > < v a l u e > < i n t > 9 9 < / i n t > < / v a l u e > < / i t e m > < / C o l u m n W i d t h s > < C o l u m n D i s p l a y I n d e x > < i t e m > < k e y > < s t r i n g > N u m b e r < / s t r i n g > < / k e y > < v a l u e > < i n t > 0 < / i n t > < / v a l u e > < / i t e m > < i t e m > < k e y > < s t r i n g > C o u n t r y < / s t r i n g > < / k e y > < v a l u e > < i n t > 1 < / i n t > < / v a l u e > < / i t e m > < i t e m > < k e y > < s t r i n g > H e a d i n g < / s t r i n g > < / k e y > < v a l u e > < i n t > 2 < / i n t > < / v a l u e > < / i t e m > < i t e m > < k e y > < s t r i n g > A t t r i b u t e < / s t r i n g > < / k e y > < v a l u e > < i n t > 3 < / i n t > < / v a l u e > < / i t e m > < i t e m > < k e y > < s t r i n g > V a l u e < / s t r i n g > < / k e y > < v a l u e > < i n t > 4 < / i n t > < / v a l u e > < / i t e m > < / C o l u m n D i s p l a y I n d e x > < C o l u m n F r o z e n   / > < C o l u m n C h e c k e d   / > < C o l u m n F i l t e r   / > < S e l e c t i o n F i l t e r   / > < F i l t e r P a r a m e t e r s   / > < I s S o r t D e s c e n d i n g > f a l s e < / I s S o r t D e s c e n d i n g > < / T a b l e W i d g e t G r i d S e r i a l i z a t i o n > ] ] > < / C u s t o m C o n t e n t > < / G e m i n i > 
</file>

<file path=customXml/item43.xml>��< ? x m l   v e r s i o n = " 1 . 0 "   e n c o d i n g = " U T F - 1 6 " ? > < G e m i n i   x m l n s = " h t t p : / / g e m i n i / p i v o t c u s t o m i z a t i o n / S h o w H i d d e n " > < C u s t o m C o n t e n t > < ! [ C D A T A [ T r u e ] ] > < / C u s t o m C o n t e n t > < / G e m i n i > 
</file>

<file path=customXml/item44.xml>��< ? x m l   v e r s i o n = " 1 . 0 "   e n c o d i n g = " U T F - 1 6 " ? > < G e m i n i   x m l n s = " h t t p : / / g e m i n i / p i v o t c u s t o m i z a t i o n / 6 5 8 a 1 a 1 2 - 0 d 5 5 - 4 b 3 2 - 9 c 4 d - 4 4 0 e 2 2 8 b 3 f c 7 " > < 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45.xml>��< ? x m l   v e r s i o n = " 1 . 0 "   e n c o d i n g = " U T F - 1 6 " ? > < G e m i n i   x m l n s = " h t t p : / / g e m i n i / p i v o t c u s t o m i z a t i o n / T a b l e X M L _ L a n g u a g e " > < C u s t o m C o n t e n t > < ! [ C D A T A [ < T a b l e W i d g e t G r i d S e r i a l i z a t i o n   x m l n s : x s i = " h t t p : / / w w w . w 3 . o r g / 2 0 0 1 / X M L S c h e m a - i n s t a n c e "   x m l n s : x s d = " h t t p : / / w w w . w 3 . o r g / 2 0 0 1 / X M L S c h e m a " > < C o l u m n S u g g e s t e d T y p e   / > < C o l u m n F o r m a t   / > < C o l u m n A c c u r a c y   / > < C o l u m n C u r r e n c y S y m b o l   / > < C o l u m n P o s i t i v e P a t t e r n   / > < C o l u m n N e g a t i v e P a t t e r n   / > < C o l u m n W i d t h s > < i t e m > < k e y > < s t r i n g > L a n g u a g e < / s t r i n g > < / k e y > < v a l u e > < i n t > 1 3 5 < / i n t > < / v a l u e > < / i t e m > < / C o l u m n W i d t h s > < C o l u m n D i s p l a y I n d e x > < i t e m > < k e y > < s t r i n g > L a n g u a g e < / s t r i n g > < / k e y > < v a l u e > < i n t > 0 < / i n t > < / v a l u e > < / i t e m > < / C o l u m n D i s p l a y I n d e x > < C o l u m n F r o z e n   / > < C o l u m n C h e c k e d   / > < C o l u m n F i l t e r   / > < S e l e c t i o n F i l t e r   / > < F i l t e r P a r a m e t e r s   / > < I s S o r t D e s c e n d i n g > f a l s e < / I s S o r t D e s c e n d i n g > < / T a b l e W i d g e t G r i d S e r i a l i z a t i o n > ] ] > < / C u s t o m C o n t e n t > < / G e m i n i > 
</file>

<file path=customXml/item46.xml>��< ? x m l   v e r s i o n = " 1 . 0 "   e n c o d i n g = " U T F - 1 6 " ? > < G e m i n i   x m l n s = " h t t p : / / g e m i n i / p i v o t c u s t o m i z a t i o n / e d 5 d 6 9 e 1 - f a 1 8 - 4 8 d 3 - a 6 6 a - 6 9 4 5 4 f 3 1 3 c b 1 " > < 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47.xml>��< ? x m l   v e r s i o n = " 1 . 0 "   e n c o d i n g = " U T F - 1 6 " ? > < G e m i n i   x m l n s = " h t t p : / / g e m i n i / p i v o t c u s t o m i z a t i o n / c 6 f 2 8 8 b a - 5 6 6 d - 4 0 d f - 9 a e 5 - d 7 3 5 2 b d 8 a 2 0 b " > < 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48.xml>��< ? x m l   v e r s i o n = " 1 . 0 "   e n c o d i n g = " U T F - 1 6 " ? > < G e m i n i   x m l n s = " h t t p : / / g e m i n i / p i v o t c u s t o m i z a t i o n / c a f 0 f 7 7 8 - f 4 7 1 - 4 1 c f - b 9 6 f - 9 0 b e 9 b f b 5 6 4 6 " > < 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49.xml>��< ? x m l   v e r s i o n = " 1 . 0 "   e n c o d i n g = " U T F - 1 6 " ? > < G e m i n i   x m l n s = " h t t p : / / g e m i n i / p i v o t c u s t o m i z a t i o n / 3 4 d a d 8 5 5 - 6 3 9 9 - 4 9 b d - 8 f e 7 - d 7 8 d 0 b 0 0 e 9 9 e " > < C u s t o m C o n t e n t > < ! [ C D A T A [ < ? x m l   v e r s i o n = " 1 . 0 "   e n c o d i n g = " u t f - 1 6 " ? > < S e t t i n g s > < C a l c u l a t e d F i e l d s > < i t e m > < M e a s u r e N a m e > m e a s u r e   2 < / M e a s u r e N a m e > < D i s p l a y N a m e > m e a s u r e   2 < / D i s p l a y N a m e > < V i s i b l e > F a l s e < / V i s i b l e > < / i t e m > < / C a l c u l a t e d F i e l d s > < S A H o s t H a s h > 0 < / S A H o s t H a s h > < G e m i n i F i e l d L i s t V i s i b l e > T r u e < / G e m i n i F i e l d L i s t V i s i b l e > < / S e t t i n g s > ] ] > < / C u s t o m C o n t e n t > < / G e m i n i > 
</file>

<file path=customXml/item5.xml>��< ? x m l   v e r s i o n = " 1 . 0 "   e n c o d i n g = " U T F - 1 6 " ? > < G e m i n i   x m l n s = " h t t p : / / g e m i n i / p i v o t c u s t o m i z a t i o n / 7 5 4 0 a b 4 0 - 6 e 6 f - 4 3 7 c - 8 1 b 8 - 9 c 5 c d c 8 d 5 c 0 0 " > < 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6.xml>��< ? x m l   v e r s i o n = " 1 . 0 "   e n c o d i n g = " U T F - 1 6 " ? > < G e m i n i   x m l n s = " h t t p : / / g e m i n i / p i v o t c u s t o m i z a t i o n / a 6 3 f f f 5 2 - 8 c a d - 4 0 a 3 - 9 1 2 6 - c a 2 6 9 c 8 d 9 9 3 8 " > < 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 T a g s \ T a b l e s \ & l t ; T a b l e s \ C o m p a r i t a t i v e d a t a & g t ; < / K e y > < / D i a g r a m O b j e c t K e y > < D i a g r a m O b j e c t K e y > < K e y > D y n a m i c   T a g s \ T a b l e s \ & l t ; T a b l e s \ C l e a n _ d a t a & g t ; < / K e y > < / D i a g r a m O b j e c t K e y > < D i a g r a m O b j e c t K e y > < K e y > D y n a m i c   T a g s \ T a b l e s \ & l t ; T a b l e s \ T r a n s l a t i o n s & g t ; < / K e y > < / D i a g r a m O b j e c t K e y > < D i a g r a m O b j e c t K e y > < K e y > D y n a m i c   T a g s \ T a b l e s \ & l t ; T a b l e s \ C o u n t r y & g t ; < / K e y > < / D i a g r a m O b j e c t K e y > < D i a g r a m O b j e c t K e y > < K e y > D y n a m i c   T a g s \ T a b l e s \ & l t ; T a b l e s \ L a n g u a g e & g t ; < / K e y > < / D i a g r a m O b j e c t K e y > < D i a g r a m O b j e c t K e y > < K e y > D y n a m i c   T a g s \ T a b l e s \ & l t ; T a b l e s \ Q u e s t i o n _ n u m b e r s & g t ; < / K e y > < / D i a g r a m O b j e c t K e y > < D i a g r a m O b j e c t K e y > < K e y > D y n a m i c   T a g s \ T a b l e s \ & l t ; T a b l e s \ H e a d i n g s & g t ; < / K e y > < / D i a g r a m O b j e c t K e y > < D i a g r a m O b j e c t K e y > < K e y > D y n a m i c   T a g s \ T a b l e s \ & l t ; T a b l e s \ H e a d i n g l i s t & g t ; < / K e y > < / D i a g r a m O b j e c t K e y > < D i a g r a m O b j e c t K e y > < K e y > D y n a m i c   T a g s \ T a b l e s \ & l t ; T a b l e s \ C o r e d a t a & g t ; < / K e y > < / D i a g r a m O b j e c t K e y > < D i a g r a m O b j e c t K e y > < K e y > T a b l e s \ C o m p a r i t a t i v e d a t a < / K e y > < / D i a g r a m O b j e c t K e y > < D i a g r a m O b j e c t K e y > < K e y > T a b l e s \ C o m p a r i t a t i v e d a t a \ C o l u m n s \ N u m b e r < / K e y > < / D i a g r a m O b j e c t K e y > < D i a g r a m O b j e c t K e y > < K e y > T a b l e s \ C o m p a r i t a t i v e d a t a \ C o l u m n s \ C o u n t r y < / K e y > < / D i a g r a m O b j e c t K e y > < D i a g r a m O b j e c t K e y > < K e y > T a b l e s \ C o m p a r i t a t i v e d a t a \ C o l u m n s \ A t t r i b u t e < / K e y > < / D i a g r a m O b j e c t K e y > < D i a g r a m O b j e c t K e y > < K e y > T a b l e s \ C o m p a r i t a t i v e d a t a \ C o l u m n s \ L a n g u a g e < / K e y > < / D i a g r a m O b j e c t K e y > < D i a g r a m O b j e c t K e y > < K e y > T a b l e s \ C o m p a r i t a t i v e d a t a \ C o l u m n s \ V a l u e < / K e y > < / D i a g r a m O b j e c t K e y > < D i a g r a m O b j e c t K e y > < K e y > T a b l e s \ C o m p a r i t a t i v e d a t a \ C o l u m n s \ S A D C   A V G < / K e y > < / D i a g r a m O b j e c t K e y > < D i a g r a m O b j e c t K e y > < K e y > T a b l e s \ C o m p a r i t a t i v e d a t a \ M e a s u r e s \ S u m   o f   V a l u e < / K e y > < / D i a g r a m O b j e c t K e y > < D i a g r a m O b j e c t K e y > < K e y > T a b l e s \ C o m p a r i t a t i v e d a t a \ S u m   o f   V a l u e \ A d d i t i o n a l   I n f o \ I m p l i c i t   M e a s u r e < / K e y > < / D i a g r a m O b j e c t K e y > < D i a g r a m O b j e c t K e y > < K e y > T a b l e s \ C o m p a r i t a t i v e d a t a \ M e a s u r e s \ S u m   o f   S A D C   A V G < / K e y > < / D i a g r a m O b j e c t K e y > < D i a g r a m O b j e c t K e y > < K e y > T a b l e s \ C o m p a r i t a t i v e d a t a \ S u m   o f   S A D C   A V G \ A d d i t i o n a l   I n f o \ I m p l i c i t   M e a s u r e < / K e y > < / D i a g r a m O b j e c t K e y > < D i a g r a m O b j e c t K e y > < K e y > T a b l e s \ C l e a n _ d a t a < / K e y > < / D i a g r a m O b j e c t K e y > < D i a g r a m O b j e c t K e y > < K e y > T a b l e s \ C l e a n _ d a t a \ C o l u m n s \ N u m b e r < / K e y > < / D i a g r a m O b j e c t K e y > < D i a g r a m O b j e c t K e y > < K e y > T a b l e s \ C l e a n _ d a t a \ C o l u m n s \ C o u n t r y < / K e y > < / D i a g r a m O b j e c t K e y > < D i a g r a m O b j e c t K e y > < K e y > T a b l e s \ C l e a n _ d a t a \ C o l u m n s \ H e a d i n g < / K e y > < / D i a g r a m O b j e c t K e y > < D i a g r a m O b j e c t K e y > < K e y > T a b l e s \ C l e a n _ d a t a \ C o l u m n s \ A t t r i b u t e < / K e y > < / D i a g r a m O b j e c t K e y > < D i a g r a m O b j e c t K e y > < K e y > T a b l e s \ C l e a n _ d a t a \ C o l u m n s \ V a l u e < / K e y > < / D i a g r a m O b j e c t K e y > < D i a g r a m O b j e c t K e y > < K e y > T a b l e s \ C l e a n _ d a t a \ M e a s u r e s \ S u m   o f   V a l u e   2 < / K e y > < / D i a g r a m O b j e c t K e y > < D i a g r a m O b j e c t K e y > < K e y > T a b l e s \ C l e a n _ d a t a \ S u m   o f   V a l u e   2 \ A d d i t i o n a l   I n f o \ I m p l i c i t   M e a s u r e < / K e y > < / D i a g r a m O b j e c t K e y > < D i a g r a m O b j e c t K e y > < K e y > T a b l e s \ T r a n s l a t i o n s < / K e y > < / D i a g r a m O b j e c t K e y > < D i a g r a m O b j e c t K e y > < K e y > T a b l e s \ T r a n s l a t i o n s \ C o l u m n s \ D a t a q u e s t i o n s < / K e y > < / D i a g r a m O b j e c t K e y > < D i a g r a m O b j e c t K e y > < K e y > T a b l e s \ T r a n s l a t i o n s \ C o l u m n s \ A t t r i b u t e < / K e y > < / D i a g r a m O b j e c t K e y > < D i a g r a m O b j e c t K e y > < K e y > T a b l e s \ T r a n s l a t i o n s \ C o l u m n s \ H e a d i n g < / K e y > < / D i a g r a m O b j e c t K e y > < D i a g r a m O b j e c t K e y > < K e y > T a b l e s \ T r a n s l a t i o n s \ C o l u m n s \ V a l u e < / K e y > < / D i a g r a m O b j e c t K e y > < D i a g r a m O b j e c t K e y > < K e y > T a b l e s \ T r a n s l a t i o n s \ M e a s u r e s \ C o u n t   o f   V a l u e < / K e y > < / D i a g r a m O b j e c t K e y > < D i a g r a m O b j e c t K e y > < K e y > T a b l e s \ T r a n s l a t i o n s \ C o u n t   o f   V a l u e \ A d d i t i o n a l   I n f o \ I m p l i c i t   M e a s u r e < / K e y > < / D i a g r a m O b j e c t K e y > < D i a g r a m O b j e c t K e y > < K e y > T a b l e s \ T r a n s l a t i o n s \ M e a s u r e s \ C o u n t   o f   H e a d i n g < / K e y > < / D i a g r a m O b j e c t K e y > < D i a g r a m O b j e c t K e y > < K e y > T a b l e s \ T r a n s l a t i o n s \ C o u n t   o f   H e a d i n g \ A d d i t i o n a l   I n f o \ I m p l i c i t   M e a s u r e < / K e y > < / D i a g r a m O b j e c t K e y > < D i a g r a m O b j e c t K e y > < K e y > T a b l e s \ C o u n t r y < / K e y > < / D i a g r a m O b j e c t K e y > < D i a g r a m O b j e c t K e y > < K e y > T a b l e s \ C o u n t r y \ C o l u m n s \ C o u n t r y < / K e y > < / D i a g r a m O b j e c t K e y > < D i a g r a m O b j e c t K e y > < K e y > T a b l e s \ C o u n t r y \ M e a s u r e s \ m e a s u r e   2 < / K e y > < / D i a g r a m O b j e c t K e y > < D i a g r a m O b j e c t K e y > < K e y > T a b l e s \ L a n g u a g e < / K e y > < / D i a g r a m O b j e c t K e y > < D i a g r a m O b j e c t K e y > < K e y > T a b l e s \ L a n g u a g e \ C o l u m n s \ L a n g u a g e < / K e y > < / D i a g r a m O b j e c t K e y > < D i a g r a m O b j e c t K e y > < K e y > T a b l e s \ Q u e s t i o n _ n u m b e r s < / K e y > < / D i a g r a m O b j e c t K e y > < D i a g r a m O b j e c t K e y > < K e y > T a b l e s \ Q u e s t i o n _ n u m b e r s \ C o l u m n s \ D a t a q u e s t i o n s < / K e y > < / D i a g r a m O b j e c t K e y > < D i a g r a m O b j e c t K e y > < K e y > T a b l e s \ H e a d i n g s < / K e y > < / D i a g r a m O b j e c t K e y > < D i a g r a m O b j e c t K e y > < K e y > T a b l e s \ H e a d i n g s \ C o l u m n s \ H e a d i n g < / K e y > < / D i a g r a m O b j e c t K e y > < D i a g r a m O b j e c t K e y > < K e y > T a b l e s \ H e a d i n g s \ C o l u m n s \ L a n g u a g e < / K e y > < / D i a g r a m O b j e c t K e y > < D i a g r a m O b j e c t K e y > < K e y > T a b l e s \ H e a d i n g s \ C o l u m n s \ V a l u e < / K e y > < / D i a g r a m O b j e c t K e y > < D i a g r a m O b j e c t K e y > < K e y > T a b l e s \ H e a d i n g l i s t < / K e y > < / D i a g r a m O b j e c t K e y > < D i a g r a m O b j e c t K e y > < K e y > T a b l e s \ H e a d i n g l i s t \ C o l u m n s \ H e a d i n g < / K e y > < / D i a g r a m O b j e c t K e y > < D i a g r a m O b j e c t K e y > < K e y > T a b l e s \ C o r e d a t a < / K e y > < / D i a g r a m O b j e c t K e y > < D i a g r a m O b j e c t K e y > < K e y > T a b l e s \ C o r e d a t a \ C o l u m n s \ N u m b e r < / K e y > < / D i a g r a m O b j e c t K e y > < D i a g r a m O b j e c t K e y > < K e y > T a b l e s \ C o r e d a t a \ C o l u m n s \ C o u n t r y < / K e y > < / D i a g r a m O b j e c t K e y > < D i a g r a m O b j e c t K e y > < K e y > T a b l e s \ C o r e d a t a \ C o l u m n s \ H e a d i n g < / K e y > < / D i a g r a m O b j e c t K e y > < D i a g r a m O b j e c t K e y > < K e y > T a b l e s \ C o r e d a t a \ C o l u m n s \ D a t a q u e s t i o n < / K e y > < / D i a g r a m O b j e c t K e y > < D i a g r a m O b j e c t K e y > < K e y > T a b l e s \ C o r e d a t a \ C o l u m n s \ L a n g u a g e < / K e y > < / D i a g r a m O b j e c t K e y > < D i a g r a m O b j e c t K e y > < K e y > T a b l e s \ C o r e d a t a \ C o l u m n s \ D a t a h e a d i n g s < / K e y > < / D i a g r a m O b j e c t K e y > < D i a g r a m O b j e c t K e y > < K e y > T a b l e s \ C o r e d a t a \ C o l u m n s \ T r a n s l a t e d h e a d i n g < / K e y > < / D i a g r a m O b j e c t K e y > < D i a g r a m O b j e c t K e y > < K e y > T a b l e s \ C o r e d a t a \ C o l u m n s \ T r a n s l a t e d I n d i c a t o r < / K e y > < / D i a g r a m O b j e c t K e y > < D i a g r a m O b j e c t K e y > < K e y > T a b l e s \ C o r e d a t a \ C o l u m n s \ V a l u e < / K e y > < / D i a g r a m O b j e c t K e y > < D i a g r a m O b j e c t K e y > < K e y > T a b l e s \ C o r e d a t a \ M e a s u r e s \ S u m   o f   V a l u e   3 < / K e y > < / D i a g r a m O b j e c t K e y > < D i a g r a m O b j e c t K e y > < K e y > T a b l e s \ C o r e d a t a \ S u m   o f   V a l u e   3 \ A d d i t i o n a l   I n f o \ I m p l i c i t   M e a s u r e < / K e y > < / D i a g r a m O b j e c t K e y > < D i a g r a m O b j e c t K e y > < K e y > T a b l e s \ C o r e d a t a \ M e a s u r e s \ S u m   o f   N u m b e r < / K e y > < / D i a g r a m O b j e c t K e y > < D i a g r a m O b j e c t K e y > < K e y > T a b l e s \ C o r e d a t a \ S u m   o f   N u m b e r \ A d d i t i o n a l   I n f o \ I m p l i c i t   M e a s u r e < / K e y > < / D i a g r a m O b j e c t K e y > < D i a g r a m O b j e c t K e y > < K e y > T a b l e s \ C o r e d a t a \ M e a s u r e s \ C o u n t   o f   T r a n s l a t e d h e a d i n g < / K e y > < / D i a g r a m O b j e c t K e y > < D i a g r a m O b j e c t K e y > < K e y > T a b l e s \ C o r e d a t a \ C o u n t   o f   T r a n s l a t e d h e a d i n g \ A d d i t i o n a l   I n f o \ I m p l i c i t   M e a s u r e < / K e y > < / D i a g r a m O b j e c t K e y > < D i a g r a m O b j e c t K e y > < K e y > R e l a t i o n s h i p s \ & l t ; T a b l e s \ C o m p a r i t a t i v e d a t a \ C o l u m n s \ L a n g u a g e & g t ; - & l t ; T a b l e s \ L a n g u a g e \ C o l u m n s \ L a n g u a g e & g t ; < / K e y > < / D i a g r a m O b j e c t K e y > < D i a g r a m O b j e c t K e y > < K e y > R e l a t i o n s h i p s \ & l t ; T a b l e s \ C o m p a r i t a t i v e d a t a \ C o l u m n s \ L a n g u a g e & g t ; - & l t ; T a b l e s \ L a n g u a g e \ C o l u m n s \ L a n g u a g e & g t ; \ F K < / K e y > < / D i a g r a m O b j e c t K e y > < D i a g r a m O b j e c t K e y > < K e y > R e l a t i o n s h i p s \ & l t ; T a b l e s \ C o m p a r i t a t i v e d a t a \ C o l u m n s \ L a n g u a g e & g t ; - & l t ; T a b l e s \ L a n g u a g e \ C o l u m n s \ L a n g u a g e & g t ; \ P K < / K e y > < / D i a g r a m O b j e c t K e y > < D i a g r a m O b j e c t K e y > < K e y > R e l a t i o n s h i p s \ & l t ; T a b l e s \ C o m p a r i t a t i v e d a t a \ C o l u m n s \ L a n g u a g e & g t ; - & l t ; T a b l e s \ L a n g u a g e \ C o l u m n s \ L a n g u a g e & g t ; \ C r o s s F i l t e r < / K e y > < / D i a g r a m O b j e c t K e y > < D i a g r a m O b j e c t K e y > < K e y > R e l a t i o n s h i p s \ & l t ; T a b l e s \ C l e a n _ d a t a \ C o l u m n s \ C o u n t r y & g t ; - & l t ; T a b l e s \ C o u n t r y \ C o l u m n s \ C o u n t r y & g t ; < / K e y > < / D i a g r a m O b j e c t K e y > < D i a g r a m O b j e c t K e y > < K e y > R e l a t i o n s h i p s \ & l t ; T a b l e s \ C l e a n _ d a t a \ C o l u m n s \ C o u n t r y & g t ; - & l t ; T a b l e s \ C o u n t r y \ C o l u m n s \ C o u n t r y & g t ; \ F K < / K e y > < / D i a g r a m O b j e c t K e y > < D i a g r a m O b j e c t K e y > < K e y > R e l a t i o n s h i p s \ & l t ; T a b l e s \ C l e a n _ d a t a \ C o l u m n s \ C o u n t r y & g t ; - & l t ; T a b l e s \ C o u n t r y \ C o l u m n s \ C o u n t r y & g t ; \ P K < / K e y > < / D i a g r a m O b j e c t K e y > < D i a g r a m O b j e c t K e y > < K e y > R e l a t i o n s h i p s \ & l t ; T a b l e s \ C l e a n _ d a t a \ C o l u m n s \ C o u n t r y & g t ; - & l t ; T a b l e s \ C o u n t r y \ C o l u m n s \ C o u n t r y & g t ; \ C r o s s F i l t e r < / K e y > < / D i a g r a m O b j e c t K e y > < D i a g r a m O b j e c t K e y > < K e y > R e l a t i o n s h i p s \ & l t ; T a b l e s \ C l e a n _ d a t a \ C o l u m n s \ A t t r i b u t e & g t ; - & l t ; T a b l e s \ Q u e s t i o n _ n u m b e r s \ C o l u m n s \ D a t a q u e s t i o n s & g t ; < / K e y > < / D i a g r a m O b j e c t K e y > < D i a g r a m O b j e c t K e y > < K e y > R e l a t i o n s h i p s \ & l t ; T a b l e s \ C l e a n _ d a t a \ C o l u m n s \ A t t r i b u t e & g t ; - & l t ; T a b l e s \ Q u e s t i o n _ n u m b e r s \ C o l u m n s \ D a t a q u e s t i o n s & g t ; \ F K < / K e y > < / D i a g r a m O b j e c t K e y > < D i a g r a m O b j e c t K e y > < K e y > R e l a t i o n s h i p s \ & l t ; T a b l e s \ C l e a n _ d a t a \ C o l u m n s \ A t t r i b u t e & g t ; - & l t ; T a b l e s \ Q u e s t i o n _ n u m b e r s \ C o l u m n s \ D a t a q u e s t i o n s & g t ; \ P K < / K e y > < / D i a g r a m O b j e c t K e y > < D i a g r a m O b j e c t K e y > < K e y > R e l a t i o n s h i p s \ & l t ; T a b l e s \ C l e a n _ d a t a \ C o l u m n s \ A t t r i b u t e & g t ; - & l t ; T a b l e s \ Q u e s t i o n _ n u m b e r s \ C o l u m n s \ D a t a q u e s t i o n s & g t ; \ C r o s s F i l t e r < / K e y > < / D i a g r a m O b j e c t K e y > < D i a g r a m O b j e c t K e y > < K e y > R e l a t i o n s h i p s \ & l t ; T a b l e s \ T r a n s l a t i o n s \ C o l u m n s \ A t t r i b u t e & g t ; - & l t ; T a b l e s \ L a n g u a g e \ C o l u m n s \ L a n g u a g e & g t ; < / K e y > < / D i a g r a m O b j e c t K e y > < D i a g r a m O b j e c t K e y > < K e y > R e l a t i o n s h i p s \ & l t ; T a b l e s \ T r a n s l a t i o n s \ C o l u m n s \ A t t r i b u t e & g t ; - & l t ; T a b l e s \ L a n g u a g e \ C o l u m n s \ L a n g u a g e & g t ; \ F K < / K e y > < / D i a g r a m O b j e c t K e y > < D i a g r a m O b j e c t K e y > < K e y > R e l a t i o n s h i p s \ & l t ; T a b l e s \ T r a n s l a t i o n s \ C o l u m n s \ A t t r i b u t e & g t ; - & l t ; T a b l e s \ L a n g u a g e \ C o l u m n s \ L a n g u a g e & g t ; \ P K < / K e y > < / D i a g r a m O b j e c t K e y > < D i a g r a m O b j e c t K e y > < K e y > R e l a t i o n s h i p s \ & l t ; T a b l e s \ T r a n s l a t i o n s \ C o l u m n s \ A t t r i b u t e & g t ; - & l t ; T a b l e s \ L a n g u a g e \ C o l u m n s \ L a n g u a g e & g t ; \ C r o s s F i l t e r < / K e y > < / D i a g r a m O b j e c t K e y > < D i a g r a m O b j e c t K e y > < K e y > R e l a t i o n s h i p s \ & l t ; T a b l e s \ T r a n s l a t i o n s \ C o l u m n s \ D a t a q u e s t i o n s & g t ; - & l t ; T a b l e s \ Q u e s t i o n _ n u m b e r s \ C o l u m n s \ D a t a q u e s t i o n s & g t ; < / K e y > < / D i a g r a m O b j e c t K e y > < D i a g r a m O b j e c t K e y > < K e y > R e l a t i o n s h i p s \ & l t ; T a b l e s \ T r a n s l a t i o n s \ C o l u m n s \ D a t a q u e s t i o n s & g t ; - & l t ; T a b l e s \ Q u e s t i o n _ n u m b e r s \ C o l u m n s \ D a t a q u e s t i o n s & g t ; \ F K < / K e y > < / D i a g r a m O b j e c t K e y > < D i a g r a m O b j e c t K e y > < K e y > R e l a t i o n s h i p s \ & l t ; T a b l e s \ T r a n s l a t i o n s \ C o l u m n s \ D a t a q u e s t i o n s & g t ; - & l t ; T a b l e s \ Q u e s t i o n _ n u m b e r s \ C o l u m n s \ D a t a q u e s t i o n s & g t ; \ P K < / K e y > < / D i a g r a m O b j e c t K e y > < D i a g r a m O b j e c t K e y > < K e y > R e l a t i o n s h i p s \ & l t ; T a b l e s \ T r a n s l a t i o n s \ C o l u m n s \ D a t a q u e s t i o n s & g t ; - & l t ; T a b l e s \ Q u e s t i o n _ n u m b e r s \ C o l u m n s \ D a t a q u e s t i o n s & g t ; \ C r o s s F i l t e r < / K e y > < / D i a g r a m O b j e c t K e y > < D i a g r a m O b j e c t K e y > < K e y > R e l a t i o n s h i p s \ & l t ; T a b l e s \ C o r e d a t a \ C o l u m n s \ L a n g u a g e & g t ; - & l t ; T a b l e s \ L a n g u a g e \ C o l u m n s \ L a n g u a g e & g t ; < / K e y > < / D i a g r a m O b j e c t K e y > < D i a g r a m O b j e c t K e y > < K e y > R e l a t i o n s h i p s \ & l t ; T a b l e s \ C o r e d a t a \ C o l u m n s \ L a n g u a g e & g t ; - & l t ; T a b l e s \ L a n g u a g e \ C o l u m n s \ L a n g u a g e & g t ; \ F K < / K e y > < / D i a g r a m O b j e c t K e y > < D i a g r a m O b j e c t K e y > < K e y > R e l a t i o n s h i p s \ & l t ; T a b l e s \ C o r e d a t a \ C o l u m n s \ L a n g u a g e & g t ; - & l t ; T a b l e s \ L a n g u a g e \ C o l u m n s \ L a n g u a g e & g t ; \ P K < / K e y > < / D i a g r a m O b j e c t K e y > < D i a g r a m O b j e c t K e y > < K e y > R e l a t i o n s h i p s \ & l t ; T a b l e s \ C o r e d a t a \ C o l u m n s \ L a n g u a g e & g t ; - & l t ; T a b l e s \ L a n g u a g e \ C o l u m n s \ L a n g u a g e & g t ; \ C r o s s F i l t e r < / K e y > < / D i a g r a m O b j e c t K e y > < D i a g r a m O b j e c t K e y > < K e y > R e l a t i o n s h i p s \ & l t ; T a b l e s \ C o r e d a t a \ C o l u m n s \ C o u n t r y & g t ; - & l t ; T a b l e s \ C o u n t r y \ C o l u m n s \ C o u n t r y & g t ; < / K e y > < / D i a g r a m O b j e c t K e y > < D i a g r a m O b j e c t K e y > < K e y > R e l a t i o n s h i p s \ & l t ; T a b l e s \ C o r e d a t a \ C o l u m n s \ C o u n t r y & g t ; - & l t ; T a b l e s \ C o u n t r y \ C o l u m n s \ C o u n t r y & g t ; \ F K < / K e y > < / D i a g r a m O b j e c t K e y > < D i a g r a m O b j e c t K e y > < K e y > R e l a t i o n s h i p s \ & l t ; T a b l e s \ C o r e d a t a \ C o l u m n s \ C o u n t r y & g t ; - & l t ; T a b l e s \ C o u n t r y \ C o l u m n s \ C o u n t r y & g t ; \ P K < / K e y > < / D i a g r a m O b j e c t K e y > < D i a g r a m O b j e c t K e y > < K e y > R e l a t i o n s h i p s \ & l t ; T a b l e s \ C o r e d a t a \ C o l u m n s \ C o u n t r y & g t ; - & l t ; T a b l e s \ C o u n t r y \ C o l u m n s \ C o u n t r y & g t ; \ C r o s s F i l t e r < / K e y > < / D i a g r a m O b j e c t K e y > < / A l l K e y s > < S e l e c t e d K e y s > < D i a g r a m O b j e c t K e y > < K e y > T a b l e s \ C l e a n _ d a t a < / 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 7 5 < / 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 T a g s \ T a b l e s \ & l t ; T a b l e s \ C o m p a r i t a t i v e d a t a & g t ; < / K e y > < / a : K e y > < a : V a l u e   i : t y p e = " D i a g r a m D i s p l a y T a g V i e w S t a t e " > < I s N o t F i l t e r e d O u t > t r u e < / I s N o t F i l t e r e d O u t > < / a : V a l u e > < / a : K e y V a l u e O f D i a g r a m O b j e c t K e y a n y T y p e z b w N T n L X > < a : K e y V a l u e O f D i a g r a m O b j e c t K e y a n y T y p e z b w N T n L X > < a : K e y > < K e y > D y n a m i c   T a g s \ T a b l e s \ & l t ; T a b l e s \ C l e a n _ d a t a & g t ; < / K e y > < / a : K e y > < a : V a l u e   i : t y p e = " D i a g r a m D i s p l a y T a g V i e w S t a t e " > < I s N o t F i l t e r e d O u t > t r u e < / I s N o t F i l t e r e d O u t > < / a : V a l u e > < / a : K e y V a l u e O f D i a g r a m O b j e c t K e y a n y T y p e z b w N T n L X > < a : K e y V a l u e O f D i a g r a m O b j e c t K e y a n y T y p e z b w N T n L X > < a : K e y > < K e y > D y n a m i c   T a g s \ T a b l e s \ & l t ; T a b l e s \ T r a n s l a t i o n s & g t ; < / K e y > < / a : K e y > < a : V a l u e   i : t y p e = " D i a g r a m D i s p l a y T a g V i e w S t a t e " > < I s N o t F i l t e r e d O u t > t r u e < / I s N o t F i l t e r e d O u t > < / a : V a l u e > < / a : K e y V a l u e O f D i a g r a m O b j e c t K e y a n y T y p e z b w N T n L X > < a : K e y V a l u e O f D i a g r a m O b j e c t K e y a n y T y p e z b w N T n L X > < a : K e y > < K e y > D y n a m i c   T a g s \ T a b l e s \ & l t ; T a b l e s \ C o u n t r y & g t ; < / K e y > < / a : K e y > < a : V a l u e   i : t y p e = " D i a g r a m D i s p l a y T a g V i e w S t a t e " > < I s N o t F i l t e r e d O u t > t r u e < / I s N o t F i l t e r e d O u t > < / a : V a l u e > < / a : K e y V a l u e O f D i a g r a m O b j e c t K e y a n y T y p e z b w N T n L X > < a : K e y V a l u e O f D i a g r a m O b j e c t K e y a n y T y p e z b w N T n L X > < a : K e y > < K e y > D y n a m i c   T a g s \ T a b l e s \ & l t ; T a b l e s \ L a n g u a g e & g t ; < / K e y > < / a : K e y > < a : V a l u e   i : t y p e = " D i a g r a m D i s p l a y T a g V i e w S t a t e " > < I s N o t F i l t e r e d O u t > t r u e < / I s N o t F i l t e r e d O u t > < / a : V a l u e > < / a : K e y V a l u e O f D i a g r a m O b j e c t K e y a n y T y p e z b w N T n L X > < a : K e y V a l u e O f D i a g r a m O b j e c t K e y a n y T y p e z b w N T n L X > < a : K e y > < K e y > D y n a m i c   T a g s \ T a b l e s \ & l t ; T a b l e s \ Q u e s t i o n _ n u m b e r s & g t ; < / K e y > < / a : K e y > < a : V a l u e   i : t y p e = " D i a g r a m D i s p l a y T a g V i e w S t a t e " > < I s N o t F i l t e r e d O u t > t r u e < / I s N o t F i l t e r e d O u t > < / a : V a l u e > < / a : K e y V a l u e O f D i a g r a m O b j e c t K e y a n y T y p e z b w N T n L X > < a : K e y V a l u e O f D i a g r a m O b j e c t K e y a n y T y p e z b w N T n L X > < a : K e y > < K e y > D y n a m i c   T a g s \ T a b l e s \ & l t ; T a b l e s \ H e a d i n g s & g t ; < / K e y > < / a : K e y > < a : V a l u e   i : t y p e = " D i a g r a m D i s p l a y T a g V i e w S t a t e " > < I s N o t F i l t e r e d O u t > t r u e < / I s N o t F i l t e r e d O u t > < / a : V a l u e > < / a : K e y V a l u e O f D i a g r a m O b j e c t K e y a n y T y p e z b w N T n L X > < a : K e y V a l u e O f D i a g r a m O b j e c t K e y a n y T y p e z b w N T n L X > < a : K e y > < K e y > D y n a m i c   T a g s \ T a b l e s \ & l t ; T a b l e s \ H e a d i n g l i s t & g t ; < / K e y > < / a : K e y > < a : V a l u e   i : t y p e = " D i a g r a m D i s p l a y T a g V i e w S t a t e " > < I s N o t F i l t e r e d O u t > t r u e < / I s N o t F i l t e r e d O u t > < / a : V a l u e > < / a : K e y V a l u e O f D i a g r a m O b j e c t K e y a n y T y p e z b w N T n L X > < a : K e y V a l u e O f D i a g r a m O b j e c t K e y a n y T y p e z b w N T n L X > < a : K e y > < K e y > D y n a m i c   T a g s \ T a b l e s \ & l t ; T a b l e s \ C o r e d a t a & g t ; < / K e y > < / a : K e y > < a : V a l u e   i : t y p e = " D i a g r a m D i s p l a y T a g V i e w S t a t e " > < I s N o t F i l t e r e d O u t > t r u e < / I s N o t F i l t e r e d O u t > < / a : V a l u e > < / a : K e y V a l u e O f D i a g r a m O b j e c t K e y a n y T y p e z b w N T n L X > < a : K e y V a l u e O f D i a g r a m O b j e c t K e y a n y T y p e z b w N T n L X > < a : K e y > < K e y > T a b l e s \ C o m p a r i t a t i v e d a t a < / K e y > < / a : K e y > < a : V a l u e   i : t y p e = " D i a g r a m D i s p l a y N o d e V i e w S t a t e " > < H e i g h t > 1 5 0 < / H e i g h t > < I s E x p a n d e d > t r u e < / I s E x p a n d e d > < L a y e d O u t > t r u e < / L a y e d O u t > < L e f t > 7 9 9 . 7 7 7 7 7 7 7 7 7 7 7 7 8 3 < / L e f t > < T a b I n d e x > 8 < / T a b I n d e x > < T o p > 4 2 7 . 6 3 4 7 6 3 1 0 8 9 9 9 4 4 < / T o p > < W i d t h > 2 0 0 < / W i d t h > < / a : V a l u e > < / a : K e y V a l u e O f D i a g r a m O b j e c t K e y a n y T y p e z b w N T n L X > < a : K e y V a l u e O f D i a g r a m O b j e c t K e y a n y T y p e z b w N T n L X > < a : K e y > < K e y > T a b l e s \ C o m p a r i t a t i v e d a t a \ C o l u m n s \ N u m b e r < / K e y > < / a : K e y > < a : V a l u e   i : t y p e = " D i a g r a m D i s p l a y N o d e V i e w S t a t e " > < H e i g h t > 1 5 0 < / H e i g h t > < I s E x p a n d e d > t r u e < / I s E x p a n d e d > < W i d t h > 2 0 0 < / W i d t h > < / a : V a l u e > < / a : K e y V a l u e O f D i a g r a m O b j e c t K e y a n y T y p e z b w N T n L X > < a : K e y V a l u e O f D i a g r a m O b j e c t K e y a n y T y p e z b w N T n L X > < a : K e y > < K e y > T a b l e s \ C o m p a r i t a t i v e d a t a \ C o l u m n s \ C o u n t r y < / K e y > < / a : K e y > < a : V a l u e   i : t y p e = " D i a g r a m D i s p l a y N o d e V i e w S t a t e " > < H e i g h t > 1 5 0 < / H e i g h t > < I s E x p a n d e d > t r u e < / I s E x p a n d e d > < W i d t h > 2 0 0 < / W i d t h > < / a : V a l u e > < / a : K e y V a l u e O f D i a g r a m O b j e c t K e y a n y T y p e z b w N T n L X > < a : K e y V a l u e O f D i a g r a m O b j e c t K e y a n y T y p e z b w N T n L X > < a : K e y > < K e y > T a b l e s \ C o m p a r i t a t i v e d a t a \ C o l u m n s \ A t t r i b u t e < / K e y > < / a : K e y > < a : V a l u e   i : t y p e = " D i a g r a m D i s p l a y N o d e V i e w S t a t e " > < H e i g h t > 1 5 0 < / H e i g h t > < I s E x p a n d e d > t r u e < / I s E x p a n d e d > < W i d t h > 2 0 0 < / W i d t h > < / a : V a l u e > < / a : K e y V a l u e O f D i a g r a m O b j e c t K e y a n y T y p e z b w N T n L X > < a : K e y V a l u e O f D i a g r a m O b j e c t K e y a n y T y p e z b w N T n L X > < a : K e y > < K e y > T a b l e s \ C o m p a r i t a t i v e d a t a \ C o l u m n s \ L a n g u a g e < / K e y > < / a : K e y > < a : V a l u e   i : t y p e = " D i a g r a m D i s p l a y N o d e V i e w S t a t e " > < H e i g h t > 1 5 0 < / H e i g h t > < I s E x p a n d e d > t r u e < / I s E x p a n d e d > < W i d t h > 2 0 0 < / W i d t h > < / a : V a l u e > < / a : K e y V a l u e O f D i a g r a m O b j e c t K e y a n y T y p e z b w N T n L X > < a : K e y V a l u e O f D i a g r a m O b j e c t K e y a n y T y p e z b w N T n L X > < a : K e y > < K e y > T a b l e s \ C o m p a r i t a t i v e d a t a \ C o l u m n s \ V a l u e < / K e y > < / a : K e y > < a : V a l u e   i : t y p e = " D i a g r a m D i s p l a y N o d e V i e w S t a t e " > < H e i g h t > 1 5 0 < / H e i g h t > < I s E x p a n d e d > t r u e < / I s E x p a n d e d > < W i d t h > 2 0 0 < / W i d t h > < / a : V a l u e > < / a : K e y V a l u e O f D i a g r a m O b j e c t K e y a n y T y p e z b w N T n L X > < a : K e y V a l u e O f D i a g r a m O b j e c t K e y a n y T y p e z b w N T n L X > < a : K e y > < K e y > T a b l e s \ C o m p a r i t a t i v e d a t a \ C o l u m n s \ S A D C   A V G < / K e y > < / a : K e y > < a : V a l u e   i : t y p e = " D i a g r a m D i s p l a y N o d e V i e w S t a t e " > < H e i g h t > 1 5 0 < / H e i g h t > < I s E x p a n d e d > t r u e < / I s E x p a n d e d > < W i d t h > 2 0 0 < / W i d t h > < / a : V a l u e > < / a : K e y V a l u e O f D i a g r a m O b j e c t K e y a n y T y p e z b w N T n L X > < a : K e y V a l u e O f D i a g r a m O b j e c t K e y a n y T y p e z b w N T n L X > < a : K e y > < K e y > T a b l e s \ C o m p a r i t a t i v e d a t a \ M e a s u r e s \ S u m   o f   V a l u e < / K e y > < / a : K e y > < a : V a l u e   i : t y p e = " D i a g r a m D i s p l a y N o d e V i e w S t a t e " > < H e i g h t > 1 5 0 < / H e i g h t > < I s E x p a n d e d > t r u e < / I s E x p a n d e d > < W i d t h > 2 0 0 < / W i d t h > < / a : V a l u e > < / a : K e y V a l u e O f D i a g r a m O b j e c t K e y a n y T y p e z b w N T n L X > < a : K e y V a l u e O f D i a g r a m O b j e c t K e y a n y T y p e z b w N T n L X > < a : K e y > < K e y > T a b l e s \ C o m p a r i t a t i v e d a t a \ S u m   o f   V a l u e \ A d d i t i o n a l   I n f o \ I m p l i c i t   M e a s u r e < / K e y > < / a : K e y > < a : V a l u e   i : t y p e = " D i a g r a m D i s p l a y V i e w S t a t e I D i a g r a m T a g A d d i t i o n a l I n f o " / > < / a : K e y V a l u e O f D i a g r a m O b j e c t K e y a n y T y p e z b w N T n L X > < a : K e y V a l u e O f D i a g r a m O b j e c t K e y a n y T y p e z b w N T n L X > < a : K e y > < K e y > T a b l e s \ C o m p a r i t a t i v e d a t a \ M e a s u r e s \ S u m   o f   S A D C   A V G < / K e y > < / a : K e y > < a : V a l u e   i : t y p e = " D i a g r a m D i s p l a y N o d e V i e w S t a t e " > < H e i g h t > 1 5 0 < / H e i g h t > < I s E x p a n d e d > t r u e < / I s E x p a n d e d > < W i d t h > 2 0 0 < / W i d t h > < / a : V a l u e > < / a : K e y V a l u e O f D i a g r a m O b j e c t K e y a n y T y p e z b w N T n L X > < a : K e y V a l u e O f D i a g r a m O b j e c t K e y a n y T y p e z b w N T n L X > < a : K e y > < K e y > T a b l e s \ C o m p a r i t a t i v e d a t a \ S u m   o f   S A D C   A V G \ A d d i t i o n a l   I n f o \ I m p l i c i t   M e a s u r e < / K e y > < / a : K e y > < a : V a l u e   i : t y p e = " D i a g r a m D i s p l a y V i e w S t a t e I D i a g r a m T a g A d d i t i o n a l I n f o " / > < / a : K e y V a l u e O f D i a g r a m O b j e c t K e y a n y T y p e z b w N T n L X > < a : K e y V a l u e O f D i a g r a m O b j e c t K e y a n y T y p e z b w N T n L X > < a : K e y > < K e y > T a b l e s \ C l e a n _ d a t a < / K e y > < / a : K e y > < a : V a l u e   i : t y p e = " D i a g r a m D i s p l a y N o d e V i e w S t a t e " > < H e i g h t > 1 5 0 < / H e i g h t > < I s E x p a n d e d > t r u e < / I s E x p a n d e d > < I s F o c u s e d > t r u e < / I s F o c u s e d > < L a y e d O u t > t r u e < / L a y e d O u t > < L e f t > 8 5 1 . 7 5 8 3 1 4 8 5 0 3 9 7 4 8 < / L e f t > < T a b I n d e x > 3 < / T a b I n d e x > < W i d t h > 2 0 0 < / W i d t h > < / a : V a l u e > < / a : K e y V a l u e O f D i a g r a m O b j e c t K e y a n y T y p e z b w N T n L X > < a : K e y V a l u e O f D i a g r a m O b j e c t K e y a n y T y p e z b w N T n L X > < a : K e y > < K e y > T a b l e s \ C l e a n _ d a t a \ C o l u m n s \ N u m b e r < / K e y > < / a : K e y > < a : V a l u e   i : t y p e = " D i a g r a m D i s p l a y N o d e V i e w S t a t e " > < H e i g h t > 1 5 0 < / H e i g h t > < I s E x p a n d e d > t r u e < / I s E x p a n d e d > < W i d t h > 2 0 0 < / W i d t h > < / a : V a l u e > < / a : K e y V a l u e O f D i a g r a m O b j e c t K e y a n y T y p e z b w N T n L X > < a : K e y V a l u e O f D i a g r a m O b j e c t K e y a n y T y p e z b w N T n L X > < a : K e y > < K e y > T a b l e s \ C l e a n _ d a t a \ C o l u m n s \ C o u n t r y < / K e y > < / a : K e y > < a : V a l u e   i : t y p e = " D i a g r a m D i s p l a y N o d e V i e w S t a t e " > < H e i g h t > 1 5 0 < / H e i g h t > < I s E x p a n d e d > t r u e < / I s E x p a n d e d > < W i d t h > 2 0 0 < / W i d t h > < / a : V a l u e > < / a : K e y V a l u e O f D i a g r a m O b j e c t K e y a n y T y p e z b w N T n L X > < a : K e y V a l u e O f D i a g r a m O b j e c t K e y a n y T y p e z b w N T n L X > < a : K e y > < K e y > T a b l e s \ C l e a n _ d a t a \ C o l u m n s \ H e a d i n g < / K e y > < / a : K e y > < a : V a l u e   i : t y p e = " D i a g r a m D i s p l a y N o d e V i e w S t a t e " > < H e i g h t > 1 5 0 < / H e i g h t > < I s E x p a n d e d > t r u e < / I s E x p a n d e d > < W i d t h > 2 0 0 < / W i d t h > < / a : V a l u e > < / a : K e y V a l u e O f D i a g r a m O b j e c t K e y a n y T y p e z b w N T n L X > < a : K e y V a l u e O f D i a g r a m O b j e c t K e y a n y T y p e z b w N T n L X > < a : K e y > < K e y > T a b l e s \ C l e a n _ d a t a \ C o l u m n s \ A t t r i b u t e < / K e y > < / a : K e y > < a : V a l u e   i : t y p e = " D i a g r a m D i s p l a y N o d e V i e w S t a t e " > < H e i g h t > 1 5 0 < / H e i g h t > < I s E x p a n d e d > t r u e < / I s E x p a n d e d > < W i d t h > 2 0 0 < / W i d t h > < / a : V a l u e > < / a : K e y V a l u e O f D i a g r a m O b j e c t K e y a n y T y p e z b w N T n L X > < a : K e y V a l u e O f D i a g r a m O b j e c t K e y a n y T y p e z b w N T n L X > < a : K e y > < K e y > T a b l e s \ C l e a n _ d a t a \ C o l u m n s \ V a l u e < / K e y > < / a : K e y > < a : V a l u e   i : t y p e = " D i a g r a m D i s p l a y N o d e V i e w S t a t e " > < H e i g h t > 1 5 0 < / H e i g h t > < I s E x p a n d e d > t r u e < / I s E x p a n d e d > < W i d t h > 2 0 0 < / W i d t h > < / a : V a l u e > < / a : K e y V a l u e O f D i a g r a m O b j e c t K e y a n y T y p e z b w N T n L X > < a : K e y V a l u e O f D i a g r a m O b j e c t K e y a n y T y p e z b w N T n L X > < a : K e y > < K e y > T a b l e s \ C l e a n _ d a t a \ M e a s u r e s \ S u m   o f   V a l u e   2 < / K e y > < / a : K e y > < a : V a l u e   i : t y p e = " D i a g r a m D i s p l a y N o d e V i e w S t a t e " > < H e i g h t > 1 5 0 < / H e i g h t > < I s E x p a n d e d > t r u e < / I s E x p a n d e d > < W i d t h > 2 0 0 < / W i d t h > < / a : V a l u e > < / a : K e y V a l u e O f D i a g r a m O b j e c t K e y a n y T y p e z b w N T n L X > < a : K e y V a l u e O f D i a g r a m O b j e c t K e y a n y T y p e z b w N T n L X > < a : K e y > < K e y > T a b l e s \ C l e a n _ d a t a \ S u m   o f   V a l u e   2 \ A d d i t i o n a l   I n f o \ I m p l i c i t   M e a s u r e < / K e y > < / a : K e y > < a : V a l u e   i : t y p e = " D i a g r a m D i s p l a y V i e w S t a t e I D i a g r a m T a g A d d i t i o n a l I n f o " / > < / a : K e y V a l u e O f D i a g r a m O b j e c t K e y a n y T y p e z b w N T n L X > < a : K e y V a l u e O f D i a g r a m O b j e c t K e y a n y T y p e z b w N T n L X > < a : K e y > < K e y > T a b l e s \ T r a n s l a t i o n s < / K e y > < / a : K e y > < a : V a l u e   i : t y p e = " D i a g r a m D i s p l a y N o d e V i e w S t a t e " > < H e i g h t > 1 5 0 < / H e i g h t > < I s E x p a n d e d > t r u e < / I s E x p a n d e d > < L a y e d O u t > t r u e < / L a y e d O u t > < L e f t > 2 9 7 . 9 9 8 4 0 1 7 7 7 8 1 7 6 1 < / L e f t > < T a b I n d e x > 1 < / T a b I n d e x > < T o p > 2 . 8 3 0 8 2 3 7 8 9 8 9 2 9 4 6 3 < / T o p > < W i d t h > 2 0 0 < / W i d t h > < / a : V a l u e > < / a : K e y V a l u e O f D i a g r a m O b j e c t K e y a n y T y p e z b w N T n L X > < a : K e y V a l u e O f D i a g r a m O b j e c t K e y a n y T y p e z b w N T n L X > < a : K e y > < K e y > T a b l e s \ T r a n s l a t i o n s \ C o l u m n s \ D a t a q u e s t i o n s < / K e y > < / a : K e y > < a : V a l u e   i : t y p e = " D i a g r a m D i s p l a y N o d e V i e w S t a t e " > < H e i g h t > 1 5 0 < / H e i g h t > < I s E x p a n d e d > t r u e < / I s E x p a n d e d > < W i d t h > 2 0 0 < / W i d t h > < / a : V a l u e > < / a : K e y V a l u e O f D i a g r a m O b j e c t K e y a n y T y p e z b w N T n L X > < a : K e y V a l u e O f D i a g r a m O b j e c t K e y a n y T y p e z b w N T n L X > < a : K e y > < K e y > T a b l e s \ T r a n s l a t i o n s \ C o l u m n s \ A t t r i b u t e < / K e y > < / a : K e y > < a : V a l u e   i : t y p e = " D i a g r a m D i s p l a y N o d e V i e w S t a t e " > < H e i g h t > 1 5 0 < / H e i g h t > < I s E x p a n d e d > t r u e < / I s E x p a n d e d > < W i d t h > 2 0 0 < / W i d t h > < / a : V a l u e > < / a : K e y V a l u e O f D i a g r a m O b j e c t K e y a n y T y p e z b w N T n L X > < a : K e y V a l u e O f D i a g r a m O b j e c t K e y a n y T y p e z b w N T n L X > < a : K e y > < K e y > T a b l e s \ T r a n s l a t i o n s \ C o l u m n s \ H e a d i n g < / K e y > < / a : K e y > < a : V a l u e   i : t y p e = " D i a g r a m D i s p l a y N o d e V i e w S t a t e " > < H e i g h t > 1 5 0 < / H e i g h t > < I s E x p a n d e d > t r u e < / I s E x p a n d e d > < W i d t h > 2 0 0 < / W i d t h > < / a : V a l u e > < / a : K e y V a l u e O f D i a g r a m O b j e c t K e y a n y T y p e z b w N T n L X > < a : K e y V a l u e O f D i a g r a m O b j e c t K e y a n y T y p e z b w N T n L X > < a : K e y > < K e y > T a b l e s \ T r a n s l a t i o n s \ C o l u m n s \ V a l u e < / K e y > < / a : K e y > < a : V a l u e   i : t y p e = " D i a g r a m D i s p l a y N o d e V i e w S t a t e " > < H e i g h t > 1 5 0 < / H e i g h t > < I s E x p a n d e d > t r u e < / I s E x p a n d e d > < W i d t h > 2 0 0 < / W i d t h > < / a : V a l u e > < / a : K e y V a l u e O f D i a g r a m O b j e c t K e y a n y T y p e z b w N T n L X > < a : K e y V a l u e O f D i a g r a m O b j e c t K e y a n y T y p e z b w N T n L X > < a : K e y > < K e y > T a b l e s \ T r a n s l a t i o n s \ M e a s u r e s \ C o u n t   o f   V a l u e < / K e y > < / a : K e y > < a : V a l u e   i : t y p e = " D i a g r a m D i s p l a y N o d e V i e w S t a t e " > < H e i g h t > 1 5 0 < / H e i g h t > < I s E x p a n d e d > t r u e < / I s E x p a n d e d > < W i d t h > 2 0 0 < / W i d t h > < / a : V a l u e > < / a : K e y V a l u e O f D i a g r a m O b j e c t K e y a n y T y p e z b w N T n L X > < a : K e y V a l u e O f D i a g r a m O b j e c t K e y a n y T y p e z b w N T n L X > < a : K e y > < K e y > T a b l e s \ T r a n s l a t i o n s \ C o u n t   o f   V a l u e \ A d d i t i o n a l   I n f o \ I m p l i c i t   M e a s u r e < / K e y > < / a : K e y > < a : V a l u e   i : t y p e = " D i a g r a m D i s p l a y V i e w S t a t e I D i a g r a m T a g A d d i t i o n a l I n f o " / > < / a : K e y V a l u e O f D i a g r a m O b j e c t K e y a n y T y p e z b w N T n L X > < a : K e y V a l u e O f D i a g r a m O b j e c t K e y a n y T y p e z b w N T n L X > < a : K e y > < K e y > T a b l e s \ T r a n s l a t i o n s \ M e a s u r e s \ C o u n t   o f   H e a d i n g < / K e y > < / a : K e y > < a : V a l u e   i : t y p e = " D i a g r a m D i s p l a y N o d e V i e w S t a t e " > < H e i g h t > 1 5 0 < / H e i g h t > < I s E x p a n d e d > t r u e < / I s E x p a n d e d > < W i d t h > 2 0 0 < / W i d t h > < / a : V a l u e > < / a : K e y V a l u e O f D i a g r a m O b j e c t K e y a n y T y p e z b w N T n L X > < a : K e y V a l u e O f D i a g r a m O b j e c t K e y a n y T y p e z b w N T n L X > < a : K e y > < K e y > T a b l e s \ T r a n s l a t i o n s \ C o u n t   o f   H e a d i n g \ A d d i t i o n a l   I n f o \ I m p l i c i t   M e a s u r e < / K e y > < / a : K e y > < a : V a l u e   i : t y p e = " D i a g r a m D i s p l a y V i e w S t a t e I D i a g r a m T a g A d d i t i o n a l I n f o " / > < / a : K e y V a l u e O f D i a g r a m O b j e c t K e y a n y T y p e z b w N T n L X > < a : K e y V a l u e O f D i a g r a m O b j e c t K e y a n y T y p e z b w N T n L X > < a : K e y > < K e y > T a b l e s \ C o u n t r y < / K e y > < / a : K e y > < a : V a l u e   i : t y p e = " D i a g r a m D i s p l a y N o d e V i e w S t a t e " > < H e i g h t > 1 5 0 < / H e i g h t > < I s E x p a n d e d > t r u e < / I s E x p a n d e d > < L a y e d O u t > t r u e < / L a y e d O u t > < T a b I n d e x > 5 < / T a b I n d e x > < T o p > 1 9 6 . 2 2 2 2 2 2 2 2 2 2 2 2 1 7 < / T o p > < W i d t h > 2 0 0 < / W i d t h > < / a : V a l u e > < / a : K e y V a l u e O f D i a g r a m O b j e c t K e y a n y T y p e z b w N T n L X > < a : K e y V a l u e O f D i a g r a m O b j e c t K e y a n y T y p e z b w N T n L X > < a : K e y > < K e y > T a b l e s \ C o u n t r y \ C o l u m n s \ C o u n t r y < / K e y > < / a : K e y > < a : V a l u e   i : t y p e = " D i a g r a m D i s p l a y N o d e V i e w S t a t e " > < H e i g h t > 1 5 0 < / H e i g h t > < I s E x p a n d e d > t r u e < / I s E x p a n d e d > < W i d t h > 2 0 0 < / W i d t h > < / a : V a l u e > < / a : K e y V a l u e O f D i a g r a m O b j e c t K e y a n y T y p e z b w N T n L X > < a : K e y V a l u e O f D i a g r a m O b j e c t K e y a n y T y p e z b w N T n L X > < a : K e y > < K e y > T a b l e s \ C o u n t r y \ M e a s u r e s \ m e a s u r e   2 < / K e y > < / a : K e y > < a : V a l u e   i : t y p e = " D i a g r a m D i s p l a y N o d e V i e w S t a t e " > < H e i g h t > 1 5 0 < / H e i g h t > < I s E x p a n d e d > t r u e < / I s E x p a n d e d > < W i d t h > 2 0 0 < / W i d t h > < / a : V a l u e > < / a : K e y V a l u e O f D i a g r a m O b j e c t K e y a n y T y p e z b w N T n L X > < a : K e y V a l u e O f D i a g r a m O b j e c t K e y a n y T y p e z b w N T n L X > < a : K e y > < K e y > T a b l e s \ L a n g u a g e < / K e y > < / a : K e y > < a : V a l u e   i : t y p e = " D i a g r a m D i s p l a y N o d e V i e w S t a t e " > < H e i g h t > 1 5 0 < / H e i g h t > < I s E x p a n d e d > t r u e < / I s E x p a n d e d > < L a y e d O u t > t r u e < / L a y e d O u t > < W i d t h > 2 0 0 < / W i d t h > < / a : V a l u e > < / a : K e y V a l u e O f D i a g r a m O b j e c t K e y a n y T y p e z b w N T n L X > < a : K e y V a l u e O f D i a g r a m O b j e c t K e y a n y T y p e z b w N T n L X > < a : K e y > < K e y > T a b l e s \ L a n g u a g e \ C o l u m n s \ L a n g u a g e < / K e y > < / a : K e y > < a : V a l u e   i : t y p e = " D i a g r a m D i s p l a y N o d e V i e w S t a t e " > < H e i g h t > 1 5 0 < / H e i g h t > < I s E x p a n d e d > t r u e < / I s E x p a n d e d > < W i d t h > 2 0 0 < / W i d t h > < / a : V a l u e > < / a : K e y V a l u e O f D i a g r a m O b j e c t K e y a n y T y p e z b w N T n L X > < a : K e y V a l u e O f D i a g r a m O b j e c t K e y a n y T y p e z b w N T n L X > < a : K e y > < K e y > T a b l e s \ Q u e s t i o n _ n u m b e r s < / K e y > < / a : K e y > < a : V a l u e   i : t y p e = " D i a g r a m D i s p l a y N o d e V i e w S t a t e " > < H e i g h t > 1 5 0 < / H e i g h t > < I s E x p a n d e d > t r u e < / I s E x p a n d e d > < L a y e d O u t > t r u e < / L a y e d O u t > < L e f t > 5 6 1 . 4 0 2 2 8 3 7 7 1 6 8 8 3 < / L e f t > < T a b I n d e x > 2 < / T a b I n d e x > < W i d t h > 2 0 0 < / W i d t h > < / a : V a l u e > < / a : K e y V a l u e O f D i a g r a m O b j e c t K e y a n y T y p e z b w N T n L X > < a : K e y V a l u e O f D i a g r a m O b j e c t K e y a n y T y p e z b w N T n L X > < a : K e y > < K e y > T a b l e s \ Q u e s t i o n _ n u m b e r s \ C o l u m n s \ D a t a q u e s t i o n s < / K e y > < / a : K e y > < a : V a l u e   i : t y p e = " D i a g r a m D i s p l a y N o d e V i e w S t a t e " > < H e i g h t > 1 5 0 < / H e i g h t > < I s E x p a n d e d > t r u e < / I s E x p a n d e d > < W i d t h > 2 0 0 < / W i d t h > < / a : V a l u e > < / a : K e y V a l u e O f D i a g r a m O b j e c t K e y a n y T y p e z b w N T n L X > < a : K e y V a l u e O f D i a g r a m O b j e c t K e y a n y T y p e z b w N T n L X > < a : K e y > < K e y > T a b l e s \ H e a d i n g s < / K e y > < / a : K e y > < a : V a l u e   i : t y p e = " D i a g r a m D i s p l a y N o d e V i e w S t a t e " > < H e i g h t > 1 5 0 < / H e i g h t > < I s E x p a n d e d > t r u e < / I s E x p a n d e d > < L a y e d O u t > t r u e < / L a y e d O u t > < L e f t > 1 3 4 0 . 1 0 6 5 6 9 8 6 2 5 0 7 7 < / L e f t > < T a b I n d e x > 4 < / T a b I n d e x > < T o p > 2 7 . 0 2 2 7 9 7 5 5 5 5 5 5 6 5 5 < / T o p > < W i d t h > 2 0 0 < / W i d t h > < / a : V a l u e > < / a : K e y V a l u e O f D i a g r a m O b j e c t K e y a n y T y p e z b w N T n L X > < a : K e y V a l u e O f D i a g r a m O b j e c t K e y a n y T y p e z b w N T n L X > < a : K e y > < K e y > T a b l e s \ H e a d i n g s \ C o l u m n s \ H e a d i n g < / K e y > < / a : K e y > < a : V a l u e   i : t y p e = " D i a g r a m D i s p l a y N o d e V i e w S t a t e " > < H e i g h t > 1 5 0 < / H e i g h t > < I s E x p a n d e d > t r u e < / I s E x p a n d e d > < W i d t h > 2 0 0 < / W i d t h > < / a : V a l u e > < / a : K e y V a l u e O f D i a g r a m O b j e c t K e y a n y T y p e z b w N T n L X > < a : K e y V a l u e O f D i a g r a m O b j e c t K e y a n y T y p e z b w N T n L X > < a : K e y > < K e y > T a b l e s \ H e a d i n g s \ C o l u m n s \ L a n g u a g e < / K e y > < / a : K e y > < a : V a l u e   i : t y p e = " D i a g r a m D i s p l a y N o d e V i e w S t a t e " > < H e i g h t > 1 5 0 < / H e i g h t > < I s E x p a n d e d > t r u e < / I s E x p a n d e d > < W i d t h > 2 0 0 < / W i d t h > < / a : V a l u e > < / a : K e y V a l u e O f D i a g r a m O b j e c t K e y a n y T y p e z b w N T n L X > < a : K e y V a l u e O f D i a g r a m O b j e c t K e y a n y T y p e z b w N T n L X > < a : K e y > < K e y > T a b l e s \ H e a d i n g s \ C o l u m n s \ V a l u e < / K e y > < / a : K e y > < a : V a l u e   i : t y p e = " D i a g r a m D i s p l a y N o d e V i e w S t a t e " > < H e i g h t > 1 5 0 < / H e i g h t > < I s E x p a n d e d > t r u e < / I s E x p a n d e d > < W i d t h > 2 0 0 < / W i d t h > < / a : V a l u e > < / a : K e y V a l u e O f D i a g r a m O b j e c t K e y a n y T y p e z b w N T n L X > < a : K e y V a l u e O f D i a g r a m O b j e c t K e y a n y T y p e z b w N T n L X > < a : K e y > < K e y > T a b l e s \ H e a d i n g l i s t < / K e y > < / a : K e y > < a : V a l u e   i : t y p e = " D i a g r a m D i s p l a y N o d e V i e w S t a t e " > < H e i g h t > 1 5 0 < / H e i g h t > < I s E x p a n d e d > t r u e < / I s E x p a n d e d > < L a y e d O u t > t r u e < / L a y e d O u t > < L e f t > 1 3 5 6 . 4 5 4 8 2 4 8 7 4 6 1 8 2 < / L e f t > < T a b I n d e x > 6 < / T a b I n d e x > < T o p > 2 2 5 . 4 6 7 2 4 2 0 0 0 0 0 0 0 6 < / T o p > < W i d t h > 2 0 0 < / W i d t h > < / a : V a l u e > < / a : K e y V a l u e O f D i a g r a m O b j e c t K e y a n y T y p e z b w N T n L X > < a : K e y V a l u e O f D i a g r a m O b j e c t K e y a n y T y p e z b w N T n L X > < a : K e y > < K e y > T a b l e s \ H e a d i n g l i s t \ C o l u m n s \ H e a d i n g < / K e y > < / a : K e y > < a : V a l u e   i : t y p e = " D i a g r a m D i s p l a y N o d e V i e w S t a t e " > < H e i g h t > 1 5 0 < / H e i g h t > < I s E x p a n d e d > t r u e < / I s E x p a n d e d > < W i d t h > 2 0 0 < / W i d t h > < / a : V a l u e > < / a : K e y V a l u e O f D i a g r a m O b j e c t K e y a n y T y p e z b w N T n L X > < a : K e y V a l u e O f D i a g r a m O b j e c t K e y a n y T y p e z b w N T n L X > < a : K e y > < K e y > T a b l e s \ C o r e d a t a < / K e y > < / a : K e y > < a : V a l u e   i : t y p e = " D i a g r a m D i s p l a y N o d e V i e w S t a t e " > < H e i g h t > 1 5 0 < / H e i g h t > < I s E x p a n d e d > t r u e < / I s E x p a n d e d > < L a y e d O u t > t r u e < / L a y e d O u t > < L e f t > 1 2 9 . 0 6 6 6 5 7 7 3 1 1 3 2 4 7 < / L e f t > < T a b I n d e x > 7 < / T a b I n d e x > < T o p > 4 3 4 . 3 8 8 8 8 9 1 4 6 8 5 1 6 2 < / T o p > < W i d t h > 2 0 0 < / W i d t h > < / a : V a l u e > < / a : K e y V a l u e O f D i a g r a m O b j e c t K e y a n y T y p e z b w N T n L X > < a : K e y V a l u e O f D i a g r a m O b j e c t K e y a n y T y p e z b w N T n L X > < a : K e y > < K e y > T a b l e s \ C o r e d a t a \ C o l u m n s \ N u m b e r < / K e y > < / a : K e y > < a : V a l u e   i : t y p e = " D i a g r a m D i s p l a y N o d e V i e w S t a t e " > < H e i g h t > 1 5 0 < / H e i g h t > < I s E x p a n d e d > t r u e < / I s E x p a n d e d > < W i d t h > 2 0 0 < / W i d t h > < / a : V a l u e > < / a : K e y V a l u e O f D i a g r a m O b j e c t K e y a n y T y p e z b w N T n L X > < a : K e y V a l u e O f D i a g r a m O b j e c t K e y a n y T y p e z b w N T n L X > < a : K e y > < K e y > T a b l e s \ C o r e d a t a \ C o l u m n s \ C o u n t r y < / K e y > < / a : K e y > < a : V a l u e   i : t y p e = " D i a g r a m D i s p l a y N o d e V i e w S t a t e " > < H e i g h t > 1 5 0 < / H e i g h t > < I s E x p a n d e d > t r u e < / I s E x p a n d e d > < W i d t h > 2 0 0 < / W i d t h > < / a : V a l u e > < / a : K e y V a l u e O f D i a g r a m O b j e c t K e y a n y T y p e z b w N T n L X > < a : K e y V a l u e O f D i a g r a m O b j e c t K e y a n y T y p e z b w N T n L X > < a : K e y > < K e y > T a b l e s \ C o r e d a t a \ C o l u m n s \ H e a d i n g < / K e y > < / a : K e y > < a : V a l u e   i : t y p e = " D i a g r a m D i s p l a y N o d e V i e w S t a t e " > < H e i g h t > 1 5 0 < / H e i g h t > < I s E x p a n d e d > t r u e < / I s E x p a n d e d > < W i d t h > 2 0 0 < / W i d t h > < / a : V a l u e > < / a : K e y V a l u e O f D i a g r a m O b j e c t K e y a n y T y p e z b w N T n L X > < a : K e y V a l u e O f D i a g r a m O b j e c t K e y a n y T y p e z b w N T n L X > < a : K e y > < K e y > T a b l e s \ C o r e d a t a \ C o l u m n s \ D a t a q u e s t i o n < / K e y > < / a : K e y > < a : V a l u e   i : t y p e = " D i a g r a m D i s p l a y N o d e V i e w S t a t e " > < H e i g h t > 1 5 0 < / H e i g h t > < I s E x p a n d e d > t r u e < / I s E x p a n d e d > < W i d t h > 2 0 0 < / W i d t h > < / a : V a l u e > < / a : K e y V a l u e O f D i a g r a m O b j e c t K e y a n y T y p e z b w N T n L X > < a : K e y V a l u e O f D i a g r a m O b j e c t K e y a n y T y p e z b w N T n L X > < a : K e y > < K e y > T a b l e s \ C o r e d a t a \ C o l u m n s \ L a n g u a g e < / K e y > < / a : K e y > < a : V a l u e   i : t y p e = " D i a g r a m D i s p l a y N o d e V i e w S t a t e " > < H e i g h t > 1 5 0 < / H e i g h t > < I s E x p a n d e d > t r u e < / I s E x p a n d e d > < W i d t h > 2 0 0 < / W i d t h > < / a : V a l u e > < / a : K e y V a l u e O f D i a g r a m O b j e c t K e y a n y T y p e z b w N T n L X > < a : K e y V a l u e O f D i a g r a m O b j e c t K e y a n y T y p e z b w N T n L X > < a : K e y > < K e y > T a b l e s \ C o r e d a t a \ C o l u m n s \ D a t a h e a d i n g s < / K e y > < / a : K e y > < a : V a l u e   i : t y p e = " D i a g r a m D i s p l a y N o d e V i e w S t a t e " > < H e i g h t > 1 5 0 < / H e i g h t > < I s E x p a n d e d > t r u e < / I s E x p a n d e d > < W i d t h > 2 0 0 < / W i d t h > < / a : V a l u e > < / a : K e y V a l u e O f D i a g r a m O b j e c t K e y a n y T y p e z b w N T n L X > < a : K e y V a l u e O f D i a g r a m O b j e c t K e y a n y T y p e z b w N T n L X > < a : K e y > < K e y > T a b l e s \ C o r e d a t a \ C o l u m n s \ T r a n s l a t e d h e a d i n g < / K e y > < / a : K e y > < a : V a l u e   i : t y p e = " D i a g r a m D i s p l a y N o d e V i e w S t a t e " > < H e i g h t > 1 5 0 < / H e i g h t > < I s E x p a n d e d > t r u e < / I s E x p a n d e d > < W i d t h > 2 0 0 < / W i d t h > < / a : V a l u e > < / a : K e y V a l u e O f D i a g r a m O b j e c t K e y a n y T y p e z b w N T n L X > < a : K e y V a l u e O f D i a g r a m O b j e c t K e y a n y T y p e z b w N T n L X > < a : K e y > < K e y > T a b l e s \ C o r e d a t a \ C o l u m n s \ T r a n s l a t e d I n d i c a t o r < / K e y > < / a : K e y > < a : V a l u e   i : t y p e = " D i a g r a m D i s p l a y N o d e V i e w S t a t e " > < H e i g h t > 1 5 0 < / H e i g h t > < I s E x p a n d e d > t r u e < / I s E x p a n d e d > < W i d t h > 2 0 0 < / W i d t h > < / a : V a l u e > < / a : K e y V a l u e O f D i a g r a m O b j e c t K e y a n y T y p e z b w N T n L X > < a : K e y V a l u e O f D i a g r a m O b j e c t K e y a n y T y p e z b w N T n L X > < a : K e y > < K e y > T a b l e s \ C o r e d a t a \ C o l u m n s \ V a l u e < / K e y > < / a : K e y > < a : V a l u e   i : t y p e = " D i a g r a m D i s p l a y N o d e V i e w S t a t e " > < H e i g h t > 1 5 0 < / H e i g h t > < I s E x p a n d e d > t r u e < / I s E x p a n d e d > < W i d t h > 2 0 0 < / W i d t h > < / a : V a l u e > < / a : K e y V a l u e O f D i a g r a m O b j e c t K e y a n y T y p e z b w N T n L X > < a : K e y V a l u e O f D i a g r a m O b j e c t K e y a n y T y p e z b w N T n L X > < a : K e y > < K e y > T a b l e s \ C o r e d a t a \ M e a s u r e s \ S u m   o f   V a l u e   3 < / K e y > < / a : K e y > < a : V a l u e   i : t y p e = " D i a g r a m D i s p l a y N o d e V i e w S t a t e " > < H e i g h t > 1 5 0 < / H e i g h t > < I s E x p a n d e d > t r u e < / I s E x p a n d e d > < W i d t h > 2 0 0 < / W i d t h > < / a : V a l u e > < / a : K e y V a l u e O f D i a g r a m O b j e c t K e y a n y T y p e z b w N T n L X > < a : K e y V a l u e O f D i a g r a m O b j e c t K e y a n y T y p e z b w N T n L X > < a : K e y > < K e y > T a b l e s \ C o r e d a t a \ S u m   o f   V a l u e   3 \ A d d i t i o n a l   I n f o \ I m p l i c i t   M e a s u r e < / K e y > < / a : K e y > < a : V a l u e   i : t y p e = " D i a g r a m D i s p l a y V i e w S t a t e I D i a g r a m T a g A d d i t i o n a l I n f o " / > < / a : K e y V a l u e O f D i a g r a m O b j e c t K e y a n y T y p e z b w N T n L X > < a : K e y V a l u e O f D i a g r a m O b j e c t K e y a n y T y p e z b w N T n L X > < a : K e y > < K e y > T a b l e s \ C o r e d a t a \ M e a s u r e s \ S u m   o f   N u m b e r < / K e y > < / a : K e y > < a : V a l u e   i : t y p e = " D i a g r a m D i s p l a y N o d e V i e w S t a t e " > < H e i g h t > 1 5 0 < / H e i g h t > < I s E x p a n d e d > t r u e < / I s E x p a n d e d > < W i d t h > 2 0 0 < / W i d t h > < / a : V a l u e > < / a : K e y V a l u e O f D i a g r a m O b j e c t K e y a n y T y p e z b w N T n L X > < a : K e y V a l u e O f D i a g r a m O b j e c t K e y a n y T y p e z b w N T n L X > < a : K e y > < K e y > T a b l e s \ C o r e d a t a \ S u m   o f   N u m b e r \ A d d i t i o n a l   I n f o \ I m p l i c i t   M e a s u r e < / K e y > < / a : K e y > < a : V a l u e   i : t y p e = " D i a g r a m D i s p l a y V i e w S t a t e I D i a g r a m T a g A d d i t i o n a l I n f o " / > < / a : K e y V a l u e O f D i a g r a m O b j e c t K e y a n y T y p e z b w N T n L X > < a : K e y V a l u e O f D i a g r a m O b j e c t K e y a n y T y p e z b w N T n L X > < a : K e y > < K e y > T a b l e s \ C o r e d a t a \ M e a s u r e s \ C o u n t   o f   T r a n s l a t e d h e a d i n g < / K e y > < / a : K e y > < a : V a l u e   i : t y p e = " D i a g r a m D i s p l a y N o d e V i e w S t a t e " > < H e i g h t > 1 5 0 < / H e i g h t > < I s E x p a n d e d > t r u e < / I s E x p a n d e d > < W i d t h > 2 0 0 < / W i d t h > < / a : V a l u e > < / a : K e y V a l u e O f D i a g r a m O b j e c t K e y a n y T y p e z b w N T n L X > < a : K e y V a l u e O f D i a g r a m O b j e c t K e y a n y T y p e z b w N T n L X > < a : K e y > < K e y > T a b l e s \ C o r e d a t a \ C o u n t   o f   T r a n s l a t e d h e a d i n g \ A d d i t i o n a l   I n f o \ I m p l i c i t   M e a s u r e < / K e y > < / a : K e y > < a : V a l u e   i : t y p e = " D i a g r a m D i s p l a y V i e w S t a t e I D i a g r a m T a g A d d i t i o n a l I n f o " / > < / a : K e y V a l u e O f D i a g r a m O b j e c t K e y a n y T y p e z b w N T n L X > < a : K e y V a l u e O f D i a g r a m O b j e c t K e y a n y T y p e z b w N T n L X > < a : K e y > < K e y > R e l a t i o n s h i p s \ & l t ; T a b l e s \ C o m p a r i t a t i v e d a t a \ C o l u m n s \ L a n g u a g e & g t ; - & l t ; T a b l e s \ L a n g u a g e \ C o l u m n s \ L a n g u a g e & g t ; < / K e y > < / a : K e y > < a : V a l u e   i : t y p e = " D i a g r a m D i s p l a y L i n k V i e w S t a t e " > < A u t o m a t i o n P r o p e r t y H e l p e r T e x t > E n d   p o i n t   1 :   ( 7 8 3 . 7 7 7 7 7 7 7 7 7 7 7 8 , 5 0 2 . 6 3 4 7 6 3 ) .   E n d   p o i n t   2 :   ( 2 1 6 , 7 5 )   < / A u t o m a t i o n P r o p e r t y H e l p e r T e x t > < L a y e d O u t > t r u e < / L a y e d O u t > < P o i n t s   x m l n s : b = " h t t p : / / s c h e m a s . d a t a c o n t r a c t . o r g / 2 0 0 4 / 0 7 / S y s t e m . W i n d o w s " > < b : P o i n t > < b : _ x > 7 8 3 . 7 7 7 7 7 7 7 7 7 7 7 7 8 3 < / b : _ x > < b : _ y > 5 0 2 . 6 3 4 7 6 3 < / b : _ y > < / b : P o i n t > < b : P o i n t > < b : _ x > 5 3 0 . 8 9 7 0 2 1 4 9 9 9 9 9 9 4 < / b : _ x > < b : _ y > 5 0 2 . 6 3 4 7 6 3 < / b : _ y > < / b : P o i n t > < b : P o i n t > < b : _ x > 5 2 8 . 8 9 7 0 2 1 4 9 9 9 9 9 9 4 < / b : _ x > < b : _ y > 5 0 0 . 6 3 4 7 6 3 < / b : _ y > < / b : P o i n t > < b : P o i n t > < b : _ x > 5 2 8 . 8 9 7 0 2 1 4 9 9 9 9 9 9 4 < / b : _ x > < b : _ y > 2 7 5 . 7 6 9 8 0 2 < / b : _ y > < / b : P o i n t > < b : P o i n t > < b : _ x > 5 2 6 . 8 9 7 0 2 1 4 9 9 9 9 9 9 4 < / b : _ x > < b : _ y > 2 7 3 . 7 6 9 8 0 2 < / b : _ y > < / b : P o i n t > < b : P o i n t > < b : _ x > 2 6 5 . 4 9 8 8 0 1 5 < / b : _ x > < b : _ y > 2 7 3 . 7 6 9 8 0 2 < / b : _ y > < / b : P o i n t > < b : P o i n t > < b : _ x > 2 6 3 . 4 9 8 8 0 1 5 < / b : _ x > < b : _ y > 2 7 1 . 7 6 9 8 0 2 < / b : _ y > < / b : P o i n t > < b : P o i n t > < b : _ x > 2 6 3 . 4 9 8 8 0 1 5 < / b : _ x > < b : _ y > 7 7 < / b : _ y > < / b : P o i n t > < b : P o i n t > < b : _ x > 2 6 1 . 4 9 8 8 0 1 5 < / b : _ x > < b : _ y > 7 5 < / b : _ y > < / b : P o i n t > < b : P o i n t > < b : _ x > 2 1 5 . 9 9 9 9 9 9 9 9 9 9 9 9 9 4 < / b : _ x > < b : _ y > 7 5 < / b : _ y > < / b : P o i n t > < / P o i n t s > < / a : V a l u e > < / a : K e y V a l u e O f D i a g r a m O b j e c t K e y a n y T y p e z b w N T n L X > < a : K e y V a l u e O f D i a g r a m O b j e c t K e y a n y T y p e z b w N T n L X > < a : K e y > < K e y > R e l a t i o n s h i p s \ & l t ; T a b l e s \ C o m p a r i t a t i v e d a t a \ C o l u m n s \ L a n g u a g e & g t ; - & l t ; T a b l e s \ L a n g u a g e \ C o l u m n s \ L a n g u a g e & g t ; \ F K < / K e y > < / a : K e y > < a : V a l u e   i : t y p e = " D i a g r a m D i s p l a y L i n k E n d p o i n t V i e w S t a t e " > < H e i g h t > 1 6 < / H e i g h t > < L a b e l L o c a t i o n   x m l n s : b = " h t t p : / / s c h e m a s . d a t a c o n t r a c t . o r g / 2 0 0 4 / 0 7 / S y s t e m . W i n d o w s " > < b : _ x > 7 8 3 . 7 7 7 7 7 7 7 7 7 7 7 7 8 3 < / b : _ x > < b : _ y > 4 9 4 . 6 3 4 7 6 3 < / b : _ y > < / L a b e l L o c a t i o n > < L o c a t i o n   x m l n s : b = " h t t p : / / s c h e m a s . d a t a c o n t r a c t . o r g / 2 0 0 4 / 0 7 / S y s t e m . W i n d o w s " > < b : _ x > 7 9 9 . 7 7 7 7 7 7 7 7 7 7 7 7 8 3 < / b : _ x > < b : _ y > 5 0 2 . 6 3 4 7 6 2 9 9 9 9 9 9 9 6 < / b : _ y > < / L o c a t i o n > < S h a p e R o t a t e A n g l e > 1 7 9 . 9 9 9 9 9 9 9 9 9 9 9 9 8 < / S h a p e R o t a t e A n g l e > < W i d t h > 1 6 < / W i d t h > < / a : V a l u e > < / a : K e y V a l u e O f D i a g r a m O b j e c t K e y a n y T y p e z b w N T n L X > < a : K e y V a l u e O f D i a g r a m O b j e c t K e y a n y T y p e z b w N T n L X > < a : K e y > < K e y > R e l a t i o n s h i p s \ & l t ; T a b l e s \ C o m p a r i t a t i v e d a t a \ C o l u m n s \ L a n g u a g e & g t ; - & l t ; T a b l e s \ L a n g u a g e \ C o l u m n s \ L a n g u a g e & g t ; \ P K < / K e y > < / a : K e y > < a : V a l u e   i : t y p e = " D i a g r a m D i s p l a y L i n k E n d p o i n t V i e w S t a t e " > < H e i g h t > 1 6 < / H e i g h t > < L a b e l L o c a t i o n   x m l n s : b = " h t t p : / / s c h e m a s . d a t a c o n t r a c t . o r g / 2 0 0 4 / 0 7 / S y s t e m . W i n d o w s " > < b : _ x > 1 9 9 . 9 9 9 9 9 9 9 9 9 9 9 9 9 4 < / b : _ x > < b : _ y > 6 7 < / b : _ y > < / L a b e l L o c a t i o n > < L o c a t i o n   x m l n s : b = " h t t p : / / s c h e m a s . d a t a c o n t r a c t . o r g / 2 0 0 4 / 0 7 / S y s t e m . W i n d o w s " > < b : _ x > 1 9 9 . 9 9 9 9 9 9 9 9 9 9 9 9 9 4 < / b : _ x > < b : _ y > 7 5 < / b : _ y > < / L o c a t i o n > < S h a p e R o t a t e A n g l e > 3 6 0 < / S h a p e R o t a t e A n g l e > < W i d t h > 1 6 < / W i d t h > < / a : V a l u e > < / a : K e y V a l u e O f D i a g r a m O b j e c t K e y a n y T y p e z b w N T n L X > < a : K e y V a l u e O f D i a g r a m O b j e c t K e y a n y T y p e z b w N T n L X > < a : K e y > < K e y > R e l a t i o n s h i p s \ & l t ; T a b l e s \ C o m p a r i t a t i v e d a t a \ C o l u m n s \ L a n g u a g e & g t ; - & l t ; T a b l e s \ L a n g u a g e \ C o l u m n s \ L a n g u a g e & g t ; \ C r o s s F i l t e r < / K e y > < / a : K e y > < a : V a l u e   i : t y p e = " D i a g r a m D i s p l a y L i n k C r o s s F i l t e r V i e w S t a t e " > < P o i n t s   x m l n s : b = " h t t p : / / s c h e m a s . d a t a c o n t r a c t . o r g / 2 0 0 4 / 0 7 / S y s t e m . W i n d o w s " > < b : P o i n t > < b : _ x > 7 8 3 . 7 7 7 7 7 7 7 7 7 7 7 7 8 3 < / b : _ x > < b : _ y > 5 0 2 . 6 3 4 7 6 3 < / b : _ y > < / b : P o i n t > < b : P o i n t > < b : _ x > 5 3 0 . 8 9 7 0 2 1 4 9 9 9 9 9 9 4 < / b : _ x > < b : _ y > 5 0 2 . 6 3 4 7 6 3 < / b : _ y > < / b : P o i n t > < b : P o i n t > < b : _ x > 5 2 8 . 8 9 7 0 2 1 4 9 9 9 9 9 9 4 < / b : _ x > < b : _ y > 5 0 0 . 6 3 4 7 6 3 < / b : _ y > < / b : P o i n t > < b : P o i n t > < b : _ x > 5 2 8 . 8 9 7 0 2 1 4 9 9 9 9 9 9 4 < / b : _ x > < b : _ y > 2 7 5 . 7 6 9 8 0 2 < / b : _ y > < / b : P o i n t > < b : P o i n t > < b : _ x > 5 2 6 . 8 9 7 0 2 1 4 9 9 9 9 9 9 4 < / b : _ x > < b : _ y > 2 7 3 . 7 6 9 8 0 2 < / b : _ y > < / b : P o i n t > < b : P o i n t > < b : _ x > 2 6 5 . 4 9 8 8 0 1 5 < / b : _ x > < b : _ y > 2 7 3 . 7 6 9 8 0 2 < / b : _ y > < / b : P o i n t > < b : P o i n t > < b : _ x > 2 6 3 . 4 9 8 8 0 1 5 < / b : _ x > < b : _ y > 2 7 1 . 7 6 9 8 0 2 < / b : _ y > < / b : P o i n t > < b : P o i n t > < b : _ x > 2 6 3 . 4 9 8 8 0 1 5 < / b : _ x > < b : _ y > 7 7 < / b : _ y > < / b : P o i n t > < b : P o i n t > < b : _ x > 2 6 1 . 4 9 8 8 0 1 5 < / b : _ x > < b : _ y > 7 5 < / b : _ y > < / b : P o i n t > < b : P o i n t > < b : _ x > 2 1 5 . 9 9 9 9 9 9 9 9 9 9 9 9 9 4 < / b : _ x > < b : _ y > 7 5 < / b : _ y > < / b : P o i n t > < / P o i n t s > < / a : V a l u e > < / a : K e y V a l u e O f D i a g r a m O b j e c t K e y a n y T y p e z b w N T n L X > < a : K e y V a l u e O f D i a g r a m O b j e c t K e y a n y T y p e z b w N T n L X > < a : K e y > < K e y > R e l a t i o n s h i p s \ & l t ; T a b l e s \ C l e a n _ d a t a \ C o l u m n s \ C o u n t r y & g t ; - & l t ; T a b l e s \ C o u n t r y \ C o l u m n s \ C o u n t r y & g t ; < / K e y > < / a : K e y > < a : V a l u e   i : t y p e = " D i a g r a m D i s p l a y L i n k V i e w S t a t e " > < A u t o m a t i o n P r o p e r t y H e l p e r T e x t > E n d   p o i n t   1 :   ( 8 3 5 . 7 5 8 3 1 4 8 5 0 3 9 7 , 8 5 ) .   E n d   p o i n t   2 :   ( 2 1 6 , 2 8 6 . 2 6 9 8 0 2 )   < / A u t o m a t i o n P r o p e r t y H e l p e r T e x t > < L a y e d O u t > t r u e < / L a y e d O u t > < P o i n t s   x m l n s : b = " h t t p : / / s c h e m a s . d a t a c o n t r a c t . o r g / 2 0 0 4 / 0 7 / S y s t e m . W i n d o w s " > < b : P o i n t > < b : _ x > 8 3 5 . 7 5 8 3 1 4 8 5 0 3 9 7 4 8 < / b : _ x > < b : _ y > 8 5 < / b : _ y > < / b : P o i n t > < b : P o i n t > < b : _ x > 7 8 2 . 9 0 2 2 8 3 9 9 5 5 < / b : _ x > < b : _ y > 8 5 < / b : _ y > < / b : P o i n t > < b : P o i n t > < b : _ x > 7 8 0 . 9 0 2 2 8 3 9 9 5 5 < / b : _ x > < b : _ y > 8 7 < / b : _ y > < / b : P o i n t > < b : P o i n t > < b : _ x > 7 8 0 . 9 0 2 2 8 3 9 9 5 5 < / b : _ x > < b : _ y > 2 8 4 . 2 6 9 8 0 2 < / b : _ y > < / b : P o i n t > < b : P o i n t > < b : _ x > 7 7 8 . 9 0 2 2 8 3 9 9 5 5 < / b : _ x > < b : _ y > 2 8 6 . 2 6 9 8 0 2 < / b : _ y > < / b : P o i n t > < b : P o i n t > < b : _ x > 2 1 6 . 0 0 0 0 0 0 0 0 0 0 0 0 2 3 < / b : _ x > < b : _ y > 2 8 6 . 2 6 9 8 0 2 < / b : _ y > < / b : P o i n t > < / P o i n t s > < / a : V a l u e > < / a : K e y V a l u e O f D i a g r a m O b j e c t K e y a n y T y p e z b w N T n L X > < a : K e y V a l u e O f D i a g r a m O b j e c t K e y a n y T y p e z b w N T n L X > < a : K e y > < K e y > R e l a t i o n s h i p s \ & l t ; T a b l e s \ C l e a n _ d a t a \ C o l u m n s \ C o u n t r y & g t ; - & l t ; T a b l e s \ C o u n t r y \ C o l u m n s \ C o u n t r y & g t ; \ F K < / K e y > < / a : K e y > < a : V a l u e   i : t y p e = " D i a g r a m D i s p l a y L i n k E n d p o i n t V i e w S t a t e " > < H e i g h t > 1 6 < / H e i g h t > < L a b e l L o c a t i o n   x m l n s : b = " h t t p : / / s c h e m a s . d a t a c o n t r a c t . o r g / 2 0 0 4 / 0 7 / S y s t e m . W i n d o w s " > < b : _ x > 8 3 5 . 7 5 8 3 1 4 8 5 0 3 9 7 4 8 < / b : _ x > < b : _ y > 7 7 < / b : _ y > < / L a b e l L o c a t i o n > < L o c a t i o n   x m l n s : b = " h t t p : / / s c h e m a s . d a t a c o n t r a c t . o r g / 2 0 0 4 / 0 7 / S y s t e m . W i n d o w s " > < b : _ x > 8 5 1 . 7 5 8 3 1 4 8 5 0 3 9 7 4 8 < / b : _ x > < b : _ y > 8 5 < / b : _ y > < / L o c a t i o n > < S h a p e R o t a t e A n g l e > 1 8 0 < / S h a p e R o t a t e A n g l e > < W i d t h > 1 6 < / W i d t h > < / a : V a l u e > < / a : K e y V a l u e O f D i a g r a m O b j e c t K e y a n y T y p e z b w N T n L X > < a : K e y V a l u e O f D i a g r a m O b j e c t K e y a n y T y p e z b w N T n L X > < a : K e y > < K e y > R e l a t i o n s h i p s \ & l t ; T a b l e s \ C l e a n _ d a t a \ C o l u m n s \ C o u n t r y & g t ; - & l t ; T a b l e s \ C o u n t r y \ C o l u m n s \ C o u n t r y & g t ; \ P K < / K e y > < / a : K e y > < a : V a l u e   i : t y p e = " D i a g r a m D i s p l a y L i n k E n d p o i n t V i e w S t a t e " > < H e i g h t > 1 6 < / H e i g h t > < L a b e l L o c a t i o n   x m l n s : b = " h t t p : / / s c h e m a s . d a t a c o n t r a c t . o r g / 2 0 0 4 / 0 7 / S y s t e m . W i n d o w s " > < b : _ x > 2 0 0 . 0 0 0 0 0 0 0 0 0 0 0 0 2 3 < / b : _ x > < b : _ y > 2 7 8 . 2 6 9 8 0 2 < / b : _ y > < / L a b e l L o c a t i o n > < L o c a t i o n   x m l n s : b = " h t t p : / / s c h e m a s . d a t a c o n t r a c t . o r g / 2 0 0 4 / 0 7 / S y s t e m . W i n d o w s " > < b : _ x > 2 0 0 . 0 0 0 0 0 0 0 0 0 0 0 0 2 < / b : _ x > < b : _ y > 2 8 6 . 2 6 9 8 0 2 < / b : _ y > < / L o c a t i o n > < S h a p e R o t a t e A n g l e > 3 6 0 < / S h a p e R o t a t e A n g l e > < W i d t h > 1 6 < / W i d t h > < / a : V a l u e > < / a : K e y V a l u e O f D i a g r a m O b j e c t K e y a n y T y p e z b w N T n L X > < a : K e y V a l u e O f D i a g r a m O b j e c t K e y a n y T y p e z b w N T n L X > < a : K e y > < K e y > R e l a t i o n s h i p s \ & l t ; T a b l e s \ C l e a n _ d a t a \ C o l u m n s \ C o u n t r y & g t ; - & l t ; T a b l e s \ C o u n t r y \ C o l u m n s \ C o u n t r y & g t ; \ C r o s s F i l t e r < / K e y > < / a : K e y > < a : V a l u e   i : t y p e = " D i a g r a m D i s p l a y L i n k C r o s s F i l t e r V i e w S t a t e " > < P o i n t s   x m l n s : b = " h t t p : / / s c h e m a s . d a t a c o n t r a c t . o r g / 2 0 0 4 / 0 7 / S y s t e m . W i n d o w s " > < b : P o i n t > < b : _ x > 8 3 5 . 7 5 8 3 1 4 8 5 0 3 9 7 4 8 < / b : _ x > < b : _ y > 8 5 < / b : _ y > < / b : P o i n t > < b : P o i n t > < b : _ x > 7 8 2 . 9 0 2 2 8 3 9 9 5 5 < / b : _ x > < b : _ y > 8 5 < / b : _ y > < / b : P o i n t > < b : P o i n t > < b : _ x > 7 8 0 . 9 0 2 2 8 3 9 9 5 5 < / b : _ x > < b : _ y > 8 7 < / b : _ y > < / b : P o i n t > < b : P o i n t > < b : _ x > 7 8 0 . 9 0 2 2 8 3 9 9 5 5 < / b : _ x > < b : _ y > 2 8 4 . 2 6 9 8 0 2 < / b : _ y > < / b : P o i n t > < b : P o i n t > < b : _ x > 7 7 8 . 9 0 2 2 8 3 9 9 5 5 < / b : _ x > < b : _ y > 2 8 6 . 2 6 9 8 0 2 < / b : _ y > < / b : P o i n t > < b : P o i n t > < b : _ x > 2 1 6 . 0 0 0 0 0 0 0 0 0 0 0 0 2 3 < / b : _ x > < b : _ y > 2 8 6 . 2 6 9 8 0 2 < / b : _ y > < / b : P o i n t > < / P o i n t s > < / a : V a l u e > < / a : K e y V a l u e O f D i a g r a m O b j e c t K e y a n y T y p e z b w N T n L X > < a : K e y V a l u e O f D i a g r a m O b j e c t K e y a n y T y p e z b w N T n L X > < a : K e y > < K e y > R e l a t i o n s h i p s \ & l t ; T a b l e s \ C l e a n _ d a t a \ C o l u m n s \ A t t r i b u t e & g t ; - & l t ; T a b l e s \ Q u e s t i o n _ n u m b e r s \ C o l u m n s \ D a t a q u e s t i o n s & g t ; < / K e y > < / a : K e y > < a : V a l u e   i : t y p e = " D i a g r a m D i s p l a y L i n k V i e w S t a t e " > < A u t o m a t i o n P r o p e r t y H e l p e r T e x t > E n d   p o i n t   1 :   ( 8 3 5 . 7 5 8 3 1 4 8 5 0 3 9 7 , 6 5 ) .   E n d   p o i n t   2 :   ( 7 7 7 . 4 0 2 2 8 3 7 7 1 6 8 8 , 6 5 )   < / A u t o m a t i o n P r o p e r t y H e l p e r T e x t > < L a y e d O u t > t r u e < / L a y e d O u t > < P o i n t s   x m l n s : b = " h t t p : / / s c h e m a s . d a t a c o n t r a c t . o r g / 2 0 0 4 / 0 7 / S y s t e m . W i n d o w s " > < b : P o i n t > < b : _ x > 8 3 5 . 7 5 8 3 1 4 8 5 0 3 9 7 4 8 < / b : _ x > < b : _ y > 6 5 < / b : _ y > < / b : P o i n t > < b : P o i n t > < b : _ x > 7 7 7 . 4 0 2 2 8 3 7 7 1 6 8 8 3 < / b : _ x > < b : _ y > 6 5 < / b : _ y > < / b : P o i n t > < / P o i n t s > < / a : V a l u e > < / a : K e y V a l u e O f D i a g r a m O b j e c t K e y a n y T y p e z b w N T n L X > < a : K e y V a l u e O f D i a g r a m O b j e c t K e y a n y T y p e z b w N T n L X > < a : K e y > < K e y > R e l a t i o n s h i p s \ & l t ; T a b l e s \ C l e a n _ d a t a \ C o l u m n s \ A t t r i b u t e & g t ; - & l t ; T a b l e s \ Q u e s t i o n _ n u m b e r s \ C o l u m n s \ D a t a q u e s t i o n s & g t ; \ F K < / K e y > < / a : K e y > < a : V a l u e   i : t y p e = " D i a g r a m D i s p l a y L i n k E n d p o i n t V i e w S t a t e " > < H e i g h t > 1 6 < / H e i g h t > < L a b e l L o c a t i o n   x m l n s : b = " h t t p : / / s c h e m a s . d a t a c o n t r a c t . o r g / 2 0 0 4 / 0 7 / S y s t e m . W i n d o w s " > < b : _ x > 8 3 5 . 7 5 8 3 1 4 8 5 0 3 9 7 4 8 < / b : _ x > < b : _ y > 5 7 < / b : _ y > < / L a b e l L o c a t i o n > < L o c a t i o n   x m l n s : b = " h t t p : / / s c h e m a s . d a t a c o n t r a c t . o r g / 2 0 0 4 / 0 7 / S y s t e m . W i n d o w s " > < b : _ x > 8 5 1 . 7 5 8 3 1 4 8 5 0 3 9 7 4 8 < / b : _ x > < b : _ y > 6 5 < / b : _ y > < / L o c a t i o n > < S h a p e R o t a t e A n g l e > 1 8 0 < / S h a p e R o t a t e A n g l e > < W i d t h > 1 6 < / W i d t h > < / a : V a l u e > < / a : K e y V a l u e O f D i a g r a m O b j e c t K e y a n y T y p e z b w N T n L X > < a : K e y V a l u e O f D i a g r a m O b j e c t K e y a n y T y p e z b w N T n L X > < a : K e y > < K e y > R e l a t i o n s h i p s \ & l t ; T a b l e s \ C l e a n _ d a t a \ C o l u m n s \ A t t r i b u t e & g t ; - & l t ; T a b l e s \ Q u e s t i o n _ n u m b e r s \ C o l u m n s \ D a t a q u e s t i o n s & g t ; \ P K < / K e y > < / a : K e y > < a : V a l u e   i : t y p e = " D i a g r a m D i s p l a y L i n k E n d p o i n t V i e w S t a t e " > < H e i g h t > 1 6 < / H e i g h t > < L a b e l L o c a t i o n   x m l n s : b = " h t t p : / / s c h e m a s . d a t a c o n t r a c t . o r g / 2 0 0 4 / 0 7 / S y s t e m . W i n d o w s " > < b : _ x > 7 6 1 . 4 0 2 2 8 3 7 7 1 6 8 8 3 < / b : _ x > < b : _ y > 5 7 < / b : _ y > < / L a b e l L o c a t i o n > < L o c a t i o n   x m l n s : b = " h t t p : / / s c h e m a s . d a t a c o n t r a c t . o r g / 2 0 0 4 / 0 7 / S y s t e m . W i n d o w s " > < b : _ x > 7 6 1 . 4 0 2 2 8 3 7 7 1 6 8 8 3 < / b : _ x > < b : _ y > 6 5 < / b : _ y > < / L o c a t i o n > < S h a p e R o t a t e A n g l e > 3 6 0 < / S h a p e R o t a t e A n g l e > < W i d t h > 1 6 < / W i d t h > < / a : V a l u e > < / a : K e y V a l u e O f D i a g r a m O b j e c t K e y a n y T y p e z b w N T n L X > < a : K e y V a l u e O f D i a g r a m O b j e c t K e y a n y T y p e z b w N T n L X > < a : K e y > < K e y > R e l a t i o n s h i p s \ & l t ; T a b l e s \ C l e a n _ d a t a \ C o l u m n s \ A t t r i b u t e & g t ; - & l t ; T a b l e s \ Q u e s t i o n _ n u m b e r s \ C o l u m n s \ D a t a q u e s t i o n s & g t ; \ C r o s s F i l t e r < / K e y > < / a : K e y > < a : V a l u e   i : t y p e = " D i a g r a m D i s p l a y L i n k C r o s s F i l t e r V i e w S t a t e " > < P o i n t s   x m l n s : b = " h t t p : / / s c h e m a s . d a t a c o n t r a c t . o r g / 2 0 0 4 / 0 7 / S y s t e m . W i n d o w s " > < b : P o i n t > < b : _ x > 8 3 5 . 7 5 8 3 1 4 8 5 0 3 9 7 4 8 < / b : _ x > < b : _ y > 6 5 < / b : _ y > < / b : P o i n t > < b : P o i n t > < b : _ x > 7 7 7 . 4 0 2 2 8 3 7 7 1 6 8 8 3 < / b : _ x > < b : _ y > 6 5 < / b : _ y > < / b : P o i n t > < / P o i n t s > < / a : V a l u e > < / a : K e y V a l u e O f D i a g r a m O b j e c t K e y a n y T y p e z b w N T n L X > < a : K e y V a l u e O f D i a g r a m O b j e c t K e y a n y T y p e z b w N T n L X > < a : K e y > < K e y > R e l a t i o n s h i p s \ & l t ; T a b l e s \ T r a n s l a t i o n s \ C o l u m n s \ A t t r i b u t e & g t ; - & l t ; T a b l e s \ L a n g u a g e \ C o l u m n s \ L a n g u a g e & g t ; < / K e y > < / a : K e y > < a : V a l u e   i : t y p e = " D i a g r a m D i s p l a y L i n k V i e w S t a t e " > < A u t o m a t i o n P r o p e r t y H e l p e r T e x t > E n d   p o i n t   1 :   ( 2 8 1 . 9 9 8 4 0 1 7 7 7 8 1 8 , 7 7 . 8 3 0 8 2 4 ) .   E n d   p o i n t   2 :   ( 2 1 6 , 5 5 )   < / A u t o m a t i o n P r o p e r t y H e l p e r T e x t > < L a y e d O u t > t r u e < / L a y e d O u t > < P o i n t s   x m l n s : b = " h t t p : / / s c h e m a s . d a t a c o n t r a c t . o r g / 2 0 0 4 / 0 7 / S y s t e m . W i n d o w s " > < b : P o i n t > < b : _ x > 2 8 1 . 9 9 8 4 0 1 7 7 7 8 1 7 6 1 < / b : _ x > < b : _ y > 7 7 . 8 3 0 8 2 4 < / b : _ y > < / b : P o i n t > < b : P o i n t > < b : _ x > 2 7 0 . 4 9 8 8 0 1 5 < / b : _ x > < b : _ y > 7 7 . 8 3 0 8 2 4 < / b : _ y > < / b : P o i n t > < b : P o i n t > < b : _ x > 2 6 8 . 4 9 8 8 0 1 5 < / b : _ x > < b : _ y > 7 5 . 8 3 0 8 2 4 < / b : _ y > < / b : P o i n t > < b : P o i n t > < b : _ x > 2 6 8 . 4 9 8 8 0 1 5 < / b : _ x > < b : _ y > 5 7 < / b : _ y > < / b : P o i n t > < b : P o i n t > < b : _ x > 2 6 6 . 4 9 8 8 0 1 5 < / b : _ x > < b : _ y > 5 5 < / b : _ y > < / b : P o i n t > < b : P o i n t > < b : _ x > 2 1 5 . 9 9 9 9 9 9 9 9 9 9 9 9 9 4 < / b : _ x > < b : _ y > 5 5 < / b : _ y > < / b : P o i n t > < / P o i n t s > < / a : V a l u e > < / a : K e y V a l u e O f D i a g r a m O b j e c t K e y a n y T y p e z b w N T n L X > < a : K e y V a l u e O f D i a g r a m O b j e c t K e y a n y T y p e z b w N T n L X > < a : K e y > < K e y > R e l a t i o n s h i p s \ & l t ; T a b l e s \ T r a n s l a t i o n s \ C o l u m n s \ A t t r i b u t e & g t ; - & l t ; T a b l e s \ L a n g u a g e \ C o l u m n s \ L a n g u a g e & g t ; \ F K < / K e y > < / a : K e y > < a : V a l u e   i : t y p e = " D i a g r a m D i s p l a y L i n k E n d p o i n t V i e w S t a t e " > < H e i g h t > 1 6 < / H e i g h t > < L a b e l L o c a t i o n   x m l n s : b = " h t t p : / / s c h e m a s . d a t a c o n t r a c t . o r g / 2 0 0 4 / 0 7 / S y s t e m . W i n d o w s " > < b : _ x > 2 8 1 . 9 9 8 4 0 1 7 7 7 8 1 7 6 1 < / b : _ x > < b : _ y > 6 9 . 8 3 0 8 2 4 < / b : _ y > < / L a b e l L o c a t i o n > < L o c a t i o n   x m l n s : b = " h t t p : / / s c h e m a s . d a t a c o n t r a c t . o r g / 2 0 0 4 / 0 7 / S y s t e m . W i n d o w s " > < b : _ x > 2 9 7 . 9 9 8 4 0 1 7 7 7 8 1 7 6 1 < / b : _ x > < b : _ y > 7 7 . 8 3 0 8 2 4 < / b : _ y > < / L o c a t i o n > < S h a p e R o t a t e A n g l e > 1 8 0 < / S h a p e R o t a t e A n g l e > < W i d t h > 1 6 < / W i d t h > < / a : V a l u e > < / a : K e y V a l u e O f D i a g r a m O b j e c t K e y a n y T y p e z b w N T n L X > < a : K e y V a l u e O f D i a g r a m O b j e c t K e y a n y T y p e z b w N T n L X > < a : K e y > < K e y > R e l a t i o n s h i p s \ & l t ; T a b l e s \ T r a n s l a t i o n s \ C o l u m n s \ A t t r i b u t e & g t ; - & l t ; T a b l e s \ L a n g u a g e \ C o l u m n s \ L a n g u a g e & g t ; \ P K < / K e y > < / a : K e y > < a : V a l u e   i : t y p e = " D i a g r a m D i s p l a y L i n k E n d p o i n t V i e w S t a t e " > < H e i g h t > 1 6 < / H e i g h t > < L a b e l L o c a t i o n   x m l n s : b = " h t t p : / / s c h e m a s . d a t a c o n t r a c t . o r g / 2 0 0 4 / 0 7 / S y s t e m . W i n d o w s " > < b : _ x > 1 9 9 . 9 9 9 9 9 9 9 9 9 9 9 9 9 4 < / b : _ x > < b : _ y > 4 7 < / b : _ y > < / L a b e l L o c a t i o n > < L o c a t i o n   x m l n s : b = " h t t p : / / s c h e m a s . d a t a c o n t r a c t . o r g / 2 0 0 4 / 0 7 / S y s t e m . W i n d o w s " > < b : _ x > 1 9 9 . 9 9 9 9 9 9 9 9 9 9 9 9 9 4 < / b : _ x > < b : _ y > 5 5 < / b : _ y > < / L o c a t i o n > < S h a p e R o t a t e A n g l e > 3 6 0 < / S h a p e R o t a t e A n g l e > < W i d t h > 1 6 < / W i d t h > < / a : V a l u e > < / a : K e y V a l u e O f D i a g r a m O b j e c t K e y a n y T y p e z b w N T n L X > < a : K e y V a l u e O f D i a g r a m O b j e c t K e y a n y T y p e z b w N T n L X > < a : K e y > < K e y > R e l a t i o n s h i p s \ & l t ; T a b l e s \ T r a n s l a t i o n s \ C o l u m n s \ A t t r i b u t e & g t ; - & l t ; T a b l e s \ L a n g u a g e \ C o l u m n s \ L a n g u a g e & g t ; \ C r o s s F i l t e r < / K e y > < / a : K e y > < a : V a l u e   i : t y p e = " D i a g r a m D i s p l a y L i n k C r o s s F i l t e r V i e w S t a t e " > < P o i n t s   x m l n s : b = " h t t p : / / s c h e m a s . d a t a c o n t r a c t . o r g / 2 0 0 4 / 0 7 / S y s t e m . W i n d o w s " > < b : P o i n t > < b : _ x > 2 8 1 . 9 9 8 4 0 1 7 7 7 8 1 7 6 1 < / b : _ x > < b : _ y > 7 7 . 8 3 0 8 2 4 < / b : _ y > < / b : P o i n t > < b : P o i n t > < b : _ x > 2 7 0 . 4 9 8 8 0 1 5 < / b : _ x > < b : _ y > 7 7 . 8 3 0 8 2 4 < / b : _ y > < / b : P o i n t > < b : P o i n t > < b : _ x > 2 6 8 . 4 9 8 8 0 1 5 < / b : _ x > < b : _ y > 7 5 . 8 3 0 8 2 4 < / b : _ y > < / b : P o i n t > < b : P o i n t > < b : _ x > 2 6 8 . 4 9 8 8 0 1 5 < / b : _ x > < b : _ y > 5 7 < / b : _ y > < / b : P o i n t > < b : P o i n t > < b : _ x > 2 6 6 . 4 9 8 8 0 1 5 < / b : _ x > < b : _ y > 5 5 < / b : _ y > < / b : P o i n t > < b : P o i n t > < b : _ x > 2 1 5 . 9 9 9 9 9 9 9 9 9 9 9 9 9 4 < / b : _ x > < b : _ y > 5 5 < / b : _ y > < / b : P o i n t > < / P o i n t s > < / a : V a l u e > < / a : K e y V a l u e O f D i a g r a m O b j e c t K e y a n y T y p e z b w N T n L X > < a : K e y V a l u e O f D i a g r a m O b j e c t K e y a n y T y p e z b w N T n L X > < a : K e y > < K e y > R e l a t i o n s h i p s \ & l t ; T a b l e s \ T r a n s l a t i o n s \ C o l u m n s \ D a t a q u e s t i o n s & g t ; - & l t ; T a b l e s \ Q u e s t i o n _ n u m b e r s \ C o l u m n s \ D a t a q u e s t i o n s & g t ; < / K e y > < / a : K e y > < a : V a l u e   i : t y p e = " D i a g r a m D i s p l a y L i n k V i e w S t a t e " > < A u t o m a t i o n P r o p e r t y H e l p e r T e x t > E n d   p o i n t   1 :   ( 5 1 3 . 9 9 8 4 0 1 7 7 7 8 1 8 , 8 6 . 4 1 5 4 1 2 ) .   E n d   p o i n t   2 :   ( 5 4 5 . 4 0 2 2 8 3 7 7 1 6 8 8 , 6 6 . 4 1 5 4 1 2 )   < / A u t o m a t i o n P r o p e r t y H e l p e r T e x t > < L a y e d O u t > t r u e < / L a y e d O u t > < P o i n t s   x m l n s : b = " h t t p : / / s c h e m a s . d a t a c o n t r a c t . o r g / 2 0 0 4 / 0 7 / S y s t e m . W i n d o w s " > < b : P o i n t > < b : _ x > 5 1 3 . 9 9 8 4 0 1 7 7 7 8 1 7 6 6 < / b : _ x > < b : _ y > 8 6 . 4 1 5 4 1 2 < / b : _ y > < / b : P o i n t > < b : P o i n t > < b : _ x > 5 2 7 . 7 0 0 3 4 3 < / b : _ x > < b : _ y > 8 6 . 4 1 5 4 1 2 < / b : _ y > < / b : P o i n t > < b : P o i n t > < b : _ x > 5 2 9 . 7 0 0 3 4 3 < / b : _ x > < b : _ y > 8 4 . 4 1 5 4 1 2 < / b : _ y > < / b : P o i n t > < b : P o i n t > < b : _ x > 5 2 9 . 7 0 0 3 4 3 < / b : _ x > < b : _ y > 6 8 . 4 1 5 4 1 2 < / b : _ y > < / b : P o i n t > < b : P o i n t > < b : _ x > 5 3 1 . 7 0 0 3 4 3 < / b : _ x > < b : _ y > 6 6 . 4 1 5 4 1 2 < / b : _ y > < / b : P o i n t > < b : P o i n t > < b : _ x > 5 4 5 . 4 0 2 2 8 3 7 7 1 6 8 8 3 < / b : _ x > < b : _ y > 6 6 . 4 1 5 4 1 2 < / b : _ y > < / b : P o i n t > < / P o i n t s > < / a : V a l u e > < / a : K e y V a l u e O f D i a g r a m O b j e c t K e y a n y T y p e z b w N T n L X > < a : K e y V a l u e O f D i a g r a m O b j e c t K e y a n y T y p e z b w N T n L X > < a : K e y > < K e y > R e l a t i o n s h i p s \ & l t ; T a b l e s \ T r a n s l a t i o n s \ C o l u m n s \ D a t a q u e s t i o n s & g t ; - & l t ; T a b l e s \ Q u e s t i o n _ n u m b e r s \ C o l u m n s \ D a t a q u e s t i o n s & g t ; \ F K < / K e y > < / a : K e y > < a : V a l u e   i : t y p e = " D i a g r a m D i s p l a y L i n k E n d p o i n t V i e w S t a t e " > < H e i g h t > 1 6 < / H e i g h t > < L a b e l L o c a t i o n   x m l n s : b = " h t t p : / / s c h e m a s . d a t a c o n t r a c t . o r g / 2 0 0 4 / 0 7 / S y s t e m . W i n d o w s " > < b : _ x > 4 9 7 . 9 9 8 4 0 1 7 7 7 8 1 7 6 6 < / b : _ x > < b : _ y > 7 8 . 4 1 5 4 1 2 < / b : _ y > < / L a b e l L o c a t i o n > < L o c a t i o n   x m l n s : b = " h t t p : / / s c h e m a s . d a t a c o n t r a c t . o r g / 2 0 0 4 / 0 7 / S y s t e m . W i n d o w s " > < b : _ x > 4 9 7 . 9 9 8 4 0 1 7 7 7 8 1 7 6 1 < / b : _ x > < b : _ y > 8 6 . 4 1 5 4 1 2 < / b : _ y > < / L o c a t i o n > < S h a p e R o t a t e A n g l e > 3 6 0 < / S h a p e R o t a t e A n g l e > < W i d t h > 1 6 < / W i d t h > < / a : V a l u e > < / a : K e y V a l u e O f D i a g r a m O b j e c t K e y a n y T y p e z b w N T n L X > < a : K e y V a l u e O f D i a g r a m O b j e c t K e y a n y T y p e z b w N T n L X > < a : K e y > < K e y > R e l a t i o n s h i p s \ & l t ; T a b l e s \ T r a n s l a t i o n s \ C o l u m n s \ D a t a q u e s t i o n s & g t ; - & l t ; T a b l e s \ Q u e s t i o n _ n u m b e r s \ C o l u m n s \ D a t a q u e s t i o n s & g t ; \ P K < / K e y > < / a : K e y > < a : V a l u e   i : t y p e = " D i a g r a m D i s p l a y L i n k E n d p o i n t V i e w S t a t e " > < H e i g h t > 1 6 < / H e i g h t > < L a b e l L o c a t i o n   x m l n s : b = " h t t p : / / s c h e m a s . d a t a c o n t r a c t . o r g / 2 0 0 4 / 0 7 / S y s t e m . W i n d o w s " > < b : _ x > 5 4 5 . 4 0 2 2 8 3 7 7 1 6 8 8 3 < / b : _ x > < b : _ y > 5 8 . 4 1 5 4 1 2 < / b : _ y > < / L a b e l L o c a t i o n > < L o c a t i o n   x m l n s : b = " h t t p : / / s c h e m a s . d a t a c o n t r a c t . o r g / 2 0 0 4 / 0 7 / S y s t e m . W i n d o w s " > < b : _ x > 5 6 1 . 4 0 2 2 8 3 7 7 1 6 8 8 3 < / b : _ x > < b : _ y > 6 6 . 4 1 5 4 1 2 < / b : _ y > < / L o c a t i o n > < S h a p e R o t a t e A n g l e > 1 8 0 < / S h a p e R o t a t e A n g l e > < W i d t h > 1 6 < / W i d t h > < / a : V a l u e > < / a : K e y V a l u e O f D i a g r a m O b j e c t K e y a n y T y p e z b w N T n L X > < a : K e y V a l u e O f D i a g r a m O b j e c t K e y a n y T y p e z b w N T n L X > < a : K e y > < K e y > R e l a t i o n s h i p s \ & l t ; T a b l e s \ T r a n s l a t i o n s \ C o l u m n s \ D a t a q u e s t i o n s & g t ; - & l t ; T a b l e s \ Q u e s t i o n _ n u m b e r s \ C o l u m n s \ D a t a q u e s t i o n s & g t ; \ C r o s s F i l t e r < / K e y > < / a : K e y > < a : V a l u e   i : t y p e = " D i a g r a m D i s p l a y L i n k C r o s s F i l t e r V i e w S t a t e " > < P o i n t s   x m l n s : b = " h t t p : / / s c h e m a s . d a t a c o n t r a c t . o r g / 2 0 0 4 / 0 7 / S y s t e m . W i n d o w s " > < b : P o i n t > < b : _ x > 5 1 3 . 9 9 8 4 0 1 7 7 7 8 1 7 6 6 < / b : _ x > < b : _ y > 8 6 . 4 1 5 4 1 2 < / b : _ y > < / b : P o i n t > < b : P o i n t > < b : _ x > 5 2 7 . 7 0 0 3 4 3 < / b : _ x > < b : _ y > 8 6 . 4 1 5 4 1 2 < / b : _ y > < / b : P o i n t > < b : P o i n t > < b : _ x > 5 2 9 . 7 0 0 3 4 3 < / b : _ x > < b : _ y > 8 4 . 4 1 5 4 1 2 < / b : _ y > < / b : P o i n t > < b : P o i n t > < b : _ x > 5 2 9 . 7 0 0 3 4 3 < / b : _ x > < b : _ y > 6 8 . 4 1 5 4 1 2 < / b : _ y > < / b : P o i n t > < b : P o i n t > < b : _ x > 5 3 1 . 7 0 0 3 4 3 < / b : _ x > < b : _ y > 6 6 . 4 1 5 4 1 2 < / b : _ y > < / b : P o i n t > < b : P o i n t > < b : _ x > 5 4 5 . 4 0 2 2 8 3 7 7 1 6 8 8 3 < / b : _ x > < b : _ y > 6 6 . 4 1 5 4 1 2 < / b : _ y > < / b : P o i n t > < / P o i n t s > < / a : V a l u e > < / a : K e y V a l u e O f D i a g r a m O b j e c t K e y a n y T y p e z b w N T n L X > < a : K e y V a l u e O f D i a g r a m O b j e c t K e y a n y T y p e z b w N T n L X > < a : K e y > < K e y > R e l a t i o n s h i p s \ & l t ; T a b l e s \ C o r e d a t a \ C o l u m n s \ L a n g u a g e & g t ; - & l t ; T a b l e s \ L a n g u a g e \ C o l u m n s \ L a n g u a g e & g t ; < / K e y > < / a : K e y > < a : V a l u e   i : t y p e = " D i a g r a m D i s p l a y L i n k V i e w S t a t e " > < A u t o m a t i o n P r o p e r t y H e l p e r T e x t > E n d   p o i n t   1 :   ( 2 2 9 . 0 6 6 6 5 8 , 4 1 8 . 3 8 8 8 8 9 1 4 6 8 5 2 ) .   E n d   p o i n t   2 :   ( 2 1 6 , 9 5 )   < / A u t o m a t i o n P r o p e r t y H e l p e r T e x t > < L a y e d O u t > t r u e < / L a y e d O u t > < P o i n t s   x m l n s : b = " h t t p : / / s c h e m a s . d a t a c o n t r a c t . o r g / 2 0 0 4 / 0 7 / S y s t e m . W i n d o w s " > < b : P o i n t > < b : _ x > 2 2 9 . 0 6 6 6 5 8 0 0 0 0 0 0 0 2 < / b : _ x > < b : _ y > 4 1 8 . 3 8 8 8 8 9 1 4 6 8 5 1 6 2 < / b : _ y > < / b : P o i n t > < b : P o i n t > < b : _ x > 2 2 9 . 0 6 6 6 5 8 < / b : _ x > < b : _ y > 9 7 < / b : _ y > < / b : P o i n t > < b : P o i n t > < b : _ x > 2 2 7 . 0 6 6 6 5 8 < / b : _ x > < b : _ y > 9 5 < / b : _ y > < / b : P o i n t > < b : P o i n t > < b : _ x > 2 1 6 < / b : _ x > < b : _ y > 9 5 < / b : _ y > < / b : P o i n t > < / P o i n t s > < / a : V a l u e > < / a : K e y V a l u e O f D i a g r a m O b j e c t K e y a n y T y p e z b w N T n L X > < a : K e y V a l u e O f D i a g r a m O b j e c t K e y a n y T y p e z b w N T n L X > < a : K e y > < K e y > R e l a t i o n s h i p s \ & l t ; T a b l e s \ C o r e d a t a \ C o l u m n s \ L a n g u a g e & g t ; - & l t ; T a b l e s \ L a n g u a g e \ C o l u m n s \ L a n g u a g e & g t ; \ F K < / K e y > < / a : K e y > < a : V a l u e   i : t y p e = " D i a g r a m D i s p l a y L i n k E n d p o i n t V i e w S t a t e " > < H e i g h t > 1 6 < / H e i g h t > < L a b e l L o c a t i o n   x m l n s : b = " h t t p : / / s c h e m a s . d a t a c o n t r a c t . o r g / 2 0 0 4 / 0 7 / S y s t e m . W i n d o w s " > < b : _ x > 2 2 1 . 0 6 6 6 5 8 0 0 0 0 0 0 0 2 < / b : _ x > < b : _ y > 4 1 8 . 3 8 8 8 8 9 1 4 6 8 5 1 6 2 < / b : _ y > < / L a b e l L o c a t i o n > < L o c a t i o n   x m l n s : b = " h t t p : / / s c h e m a s . d a t a c o n t r a c t . o r g / 2 0 0 4 / 0 7 / S y s t e m . W i n d o w s " > < b : _ x > 2 2 9 . 0 6 6 6 5 8 0 0 0 0 0 0 0 2 < / b : _ x > < b : _ y > 4 3 4 . 3 8 8 8 8 9 1 4 6 8 5 1 6 2 < / b : _ y > < / L o c a t i o n > < S h a p e R o t a t e A n g l e > 2 7 0 < / S h a p e R o t a t e A n g l e > < W i d t h > 1 6 < / W i d t h > < / a : V a l u e > < / a : K e y V a l u e O f D i a g r a m O b j e c t K e y a n y T y p e z b w N T n L X > < a : K e y V a l u e O f D i a g r a m O b j e c t K e y a n y T y p e z b w N T n L X > < a : K e y > < K e y > R e l a t i o n s h i p s \ & l t ; T a b l e s \ C o r e d a t a \ C o l u m n s \ L a n g u a g e & g t ; - & l t ; T a b l e s \ L a n g u a g e \ C o l u m n s \ L a n g u a g e & g t ; \ P K < / K e y > < / a : K e y > < a : V a l u e   i : t y p e = " D i a g r a m D i s p l a y L i n k E n d p o i n t V i e w S t a t e " > < H e i g h t > 1 6 < / H e i g h t > < L a b e l L o c a t i o n   x m l n s : b = " h t t p : / / s c h e m a s . d a t a c o n t r a c t . o r g / 2 0 0 4 / 0 7 / S y s t e m . W i n d o w s " > < b : _ x > 2 0 0 < / b : _ x > < b : _ y > 8 7 < / b : _ y > < / L a b e l L o c a t i o n > < L o c a t i o n   x m l n s : b = " h t t p : / / s c h e m a s . d a t a c o n t r a c t . o r g / 2 0 0 4 / 0 7 / S y s t e m . W i n d o w s " > < b : _ x > 2 0 0 < / b : _ x > < b : _ y > 9 5 < / b : _ y > < / L o c a t i o n > < S h a p e R o t a t e A n g l e > 3 6 0 < / S h a p e R o t a t e A n g l e > < W i d t h > 1 6 < / W i d t h > < / a : V a l u e > < / a : K e y V a l u e O f D i a g r a m O b j e c t K e y a n y T y p e z b w N T n L X > < a : K e y V a l u e O f D i a g r a m O b j e c t K e y a n y T y p e z b w N T n L X > < a : K e y > < K e y > R e l a t i o n s h i p s \ & l t ; T a b l e s \ C o r e d a t a \ C o l u m n s \ L a n g u a g e & g t ; - & l t ; T a b l e s \ L a n g u a g e \ C o l u m n s \ L a n g u a g e & g t ; \ C r o s s F i l t e r < / K e y > < / a : K e y > < a : V a l u e   i : t y p e = " D i a g r a m D i s p l a y L i n k C r o s s F i l t e r V i e w S t a t e " > < P o i n t s   x m l n s : b = " h t t p : / / s c h e m a s . d a t a c o n t r a c t . o r g / 2 0 0 4 / 0 7 / S y s t e m . W i n d o w s " > < b : P o i n t > < b : _ x > 2 2 9 . 0 6 6 6 5 8 0 0 0 0 0 0 0 2 < / b : _ x > < b : _ y > 4 1 8 . 3 8 8 8 8 9 1 4 6 8 5 1 6 2 < / b : _ y > < / b : P o i n t > < b : P o i n t > < b : _ x > 2 2 9 . 0 6 6 6 5 8 < / b : _ x > < b : _ y > 9 7 < / b : _ y > < / b : P o i n t > < b : P o i n t > < b : _ x > 2 2 7 . 0 6 6 6 5 8 < / b : _ x > < b : _ y > 9 5 < / b : _ y > < / b : P o i n t > < b : P o i n t > < b : _ x > 2 1 6 < / b : _ x > < b : _ y > 9 5 < / b : _ y > < / b : P o i n t > < / P o i n t s > < / a : V a l u e > < / a : K e y V a l u e O f D i a g r a m O b j e c t K e y a n y T y p e z b w N T n L X > < a : K e y V a l u e O f D i a g r a m O b j e c t K e y a n y T y p e z b w N T n L X > < a : K e y > < K e y > R e l a t i o n s h i p s \ & l t ; T a b l e s \ C o r e d a t a \ C o l u m n s \ C o u n t r y & g t ; - & l t ; T a b l e s \ C o u n t r y \ C o l u m n s \ C o u n t r y & g t ; < / K e y > < / a : K e y > < a : V a l u e   i : t y p e = " D i a g r a m D i s p l a y L i n k V i e w S t a t e " > < A u t o m a t i o n P r o p e r t y H e l p e r T e x t > E n d   p o i n t   1 :   ( 1 1 3 . 0 6 6 6 5 7 7 3 1 1 3 2 , 5 0 9 . 3 8 8 8 8 9 ) .   E n d   p o i n t   2 :   ( 1 0 0 , 3 6 2 . 2 2 2 2 2 2 2 2 2 2 2 2 )   < / A u t o m a t i o n P r o p e r t y H e l p e r T e x t > < L a y e d O u t > t r u e < / L a y e d O u t > < P o i n t s   x m l n s : b = " h t t p : / / s c h e m a s . d a t a c o n t r a c t . o r g / 2 0 0 4 / 0 7 / S y s t e m . W i n d o w s " > < b : P o i n t > < b : _ x > 1 1 3 . 0 6 6 6 5 7 7 3 1 1 3 2 4 7 < / b : _ x > < b : _ y > 5 0 9 . 3 8 8 8 8 9 0 0 0 0 0 0 0 6 < / b : _ y > < / b : P o i n t > < b : P o i n t > < b : _ x > 1 0 2 < / b : _ x > < b : _ y > 5 0 9 . 3 8 8 8 8 9 < / b : _ y > < / b : P o i n t > < b : P o i n t > < b : _ x > 1 0 0 < / b : _ x > < b : _ y > 5 0 7 . 3 8 8 8 8 9 < / b : _ y > < / b : P o i n t > < b : P o i n t > < b : _ x > 1 0 0 < / b : _ x > < b : _ y > 3 6 2 . 2 2 2 2 2 2 2 2 2 2 2 2 1 7 < / b : _ y > < / b : P o i n t > < / P o i n t s > < / a : V a l u e > < / a : K e y V a l u e O f D i a g r a m O b j e c t K e y a n y T y p e z b w N T n L X > < a : K e y V a l u e O f D i a g r a m O b j e c t K e y a n y T y p e z b w N T n L X > < a : K e y > < K e y > R e l a t i o n s h i p s \ & l t ; T a b l e s \ C o r e d a t a \ C o l u m n s \ C o u n t r y & g t ; - & l t ; T a b l e s \ C o u n t r y \ C o l u m n s \ C o u n t r y & g t ; \ F K < / K e y > < / a : K e y > < a : V a l u e   i : t y p e = " D i a g r a m D i s p l a y L i n k E n d p o i n t V i e w S t a t e " > < H e i g h t > 1 6 < / H e i g h t > < L a b e l L o c a t i o n   x m l n s : b = " h t t p : / / s c h e m a s . d a t a c o n t r a c t . o r g / 2 0 0 4 / 0 7 / S y s t e m . W i n d o w s " > < b : _ x > 1 1 3 . 0 6 6 6 5 7 7 3 1 1 3 2 4 7 < / b : _ x > < b : _ y > 5 0 1 . 3 8 8 8 8 9 0 0 0 0 0 0 0 6 < / b : _ y > < / L a b e l L o c a t i o n > < L o c a t i o n   x m l n s : b = " h t t p : / / s c h e m a s . d a t a c o n t r a c t . o r g / 2 0 0 4 / 0 7 / S y s t e m . W i n d o w s " > < b : _ x > 1 2 9 . 0 6 6 6 5 7 7 3 1 1 3 2 4 7 < / b : _ x > < b : _ y > 5 0 9 . 3 8 8 8 8 9 < / b : _ y > < / L o c a t i o n > < S h a p e R o t a t e A n g l e > 1 7 9 . 9 9 9 9 9 9 9 9 9 9 9 9 8 < / S h a p e R o t a t e A n g l e > < W i d t h > 1 6 < / W i d t h > < / a : V a l u e > < / a : K e y V a l u e O f D i a g r a m O b j e c t K e y a n y T y p e z b w N T n L X > < a : K e y V a l u e O f D i a g r a m O b j e c t K e y a n y T y p e z b w N T n L X > < a : K e y > < K e y > R e l a t i o n s h i p s \ & l t ; T a b l e s \ C o r e d a t a \ C o l u m n s \ C o u n t r y & g t ; - & l t ; T a b l e s \ C o u n t r y \ C o l u m n s \ C o u n t r y & g t ; \ P K < / K e y > < / a : K e y > < a : V a l u e   i : t y p e = " D i a g r a m D i s p l a y L i n k E n d p o i n t V i e w S t a t e " > < H e i g h t > 1 6 < / H e i g h t > < L a b e l L o c a t i o n   x m l n s : b = " h t t p : / / s c h e m a s . d a t a c o n t r a c t . o r g / 2 0 0 4 / 0 7 / S y s t e m . W i n d o w s " > < b : _ x > 9 2 < / b : _ x > < b : _ y > 3 4 6 . 2 2 2 2 2 2 2 2 2 2 2 2 1 7 < / b : _ y > < / L a b e l L o c a t i o n > < L o c a t i o n   x m l n s : b = " h t t p : / / s c h e m a s . d a t a c o n t r a c t . o r g / 2 0 0 4 / 0 7 / S y s t e m . W i n d o w s " > < b : _ x > 1 0 0 < / b : _ x > < b : _ y > 3 4 6 . 2 2 2 2 2 2 2 2 2 2 2 2 1 7 < / b : _ y > < / L o c a t i o n > < S h a p e R o t a t e A n g l e > 9 0 < / S h a p e R o t a t e A n g l e > < W i d t h > 1 6 < / W i d t h > < / a : V a l u e > < / a : K e y V a l u e O f D i a g r a m O b j e c t K e y a n y T y p e z b w N T n L X > < a : K e y V a l u e O f D i a g r a m O b j e c t K e y a n y T y p e z b w N T n L X > < a : K e y > < K e y > R e l a t i o n s h i p s \ & l t ; T a b l e s \ C o r e d a t a \ C o l u m n s \ C o u n t r y & g t ; - & l t ; T a b l e s \ C o u n t r y \ C o l u m n s \ C o u n t r y & g t ; \ C r o s s F i l t e r < / K e y > < / a : K e y > < a : V a l u e   i : t y p e = " D i a g r a m D i s p l a y L i n k C r o s s F i l t e r V i e w S t a t e " > < P o i n t s   x m l n s : b = " h t t p : / / s c h e m a s . d a t a c o n t r a c t . o r g / 2 0 0 4 / 0 7 / S y s t e m . W i n d o w s " > < b : P o i n t > < b : _ x > 1 1 3 . 0 6 6 6 5 7 7 3 1 1 3 2 4 7 < / b : _ x > < b : _ y > 5 0 9 . 3 8 8 8 8 9 0 0 0 0 0 0 0 6 < / b : _ y > < / b : P o i n t > < b : P o i n t > < b : _ x > 1 0 2 < / b : _ x > < b : _ y > 5 0 9 . 3 8 8 8 8 9 < / b : _ y > < / b : P o i n t > < b : P o i n t > < b : _ x > 1 0 0 < / b : _ x > < b : _ y > 5 0 7 . 3 8 8 8 8 9 < / b : _ y > < / b : P o i n t > < b : P o i n t > < b : _ x > 1 0 0 < / b : _ x > < b : _ y > 3 6 2 . 2 2 2 2 2 2 2 2 2 2 2 2 1 7 < / b : _ y > < / b : P o i n t > < / P o i n t s > < / a : V a l u e > < / a : K e y V a l u e O f D i a g r a m O b j e c t K e y a n y T y p e z b w N T n L X > < / V i e w S t a t e s > < / D i a g r a m M a n a g e r . S e r i a l i z a b l e D i a g r a m > < D i a g r a m M a n a g e r . S e r i a l i z a b l e D i a g r a m > < A d a p t e r   i : t y p e = " M e a s u r e D i a g r a m S a n d b o x A d a p t e r " > < T a b l e N a m e > C o m p a r i t a t i v e d a t a 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 C o m p a r i t a t i v e d a t a 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 V a l u e < / K e y > < / D i a g r a m O b j e c t K e y > < D i a g r a m O b j e c t K e y > < K e y > M e a s u r e s \ S u m   o f   V a l u e \ T a g I n f o \ F o r m u l a < / K e y > < / D i a g r a m O b j e c t K e y > < D i a g r a m O b j e c t K e y > < K e y > M e a s u r e s \ S u m   o f   V a l u e \ T a g I n f o \ V a l u e < / K e y > < / D i a g r a m O b j e c t K e y > < D i a g r a m O b j e c t K e y > < K e y > M e a s u r e s \ S u m   o f   S A D C   A V G < / K e y > < / D i a g r a m O b j e c t K e y > < D i a g r a m O b j e c t K e y > < K e y > M e a s u r e s \ S u m   o f   S A D C   A V G \ T a g I n f o \ F o r m u l a < / K e y > < / D i a g r a m O b j e c t K e y > < D i a g r a m O b j e c t K e y > < K e y > M e a s u r e s \ S u m   o f   S A D C   A V G \ T a g I n f o \ V a l u e < / K e y > < / D i a g r a m O b j e c t K e y > < D i a g r a m O b j e c t K e y > < K e y > C o l u m n s \ N u m b e r < / K e y > < / D i a g r a m O b j e c t K e y > < D i a g r a m O b j e c t K e y > < K e y > C o l u m n s \ C o u n t r y < / K e y > < / D i a g r a m O b j e c t K e y > < D i a g r a m O b j e c t K e y > < K e y > C o l u m n s \ A t t r i b u t e < / K e y > < / D i a g r a m O b j e c t K e y > < D i a g r a m O b j e c t K e y > < K e y > C o l u m n s \ L a n g u a g e < / K e y > < / D i a g r a m O b j e c t K e y > < D i a g r a m O b j e c t K e y > < K e y > C o l u m n s \ V a l u e < / K e y > < / D i a g r a m O b j e c t K e y > < D i a g r a m O b j e c t K e y > < K e y > C o l u m n s \ S A D C   A V G < / K e y > < / D i a g r a m O b j e c t K e y > < D i a g r a m O b j e c t K e y > < K e y > L i n k s \ & l t ; C o l u m n s \ S u m   o f   V a l u e & g t ; - & l t ; M e a s u r e s \ V a l u e & g t ; < / K e y > < / D i a g r a m O b j e c t K e y > < D i a g r a m O b j e c t K e y > < K e y > L i n k s \ & l t ; C o l u m n s \ S u m   o f   V a l u e & g t ; - & l t ; M e a s u r e s \ V a l u e & g t ; \ C O L U M N < / K e y > < / D i a g r a m O b j e c t K e y > < D i a g r a m O b j e c t K e y > < K e y > L i n k s \ & l t ; C o l u m n s \ S u m   o f   V a l u e & g t ; - & l t ; M e a s u r e s \ V a l u e & g t ; \ M E A S U R E < / K e y > < / D i a g r a m O b j e c t K e y > < D i a g r a m O b j e c t K e y > < K e y > L i n k s \ & l t ; C o l u m n s \ S u m   o f   S A D C   A V G & g t ; - & l t ; M e a s u r e s \ S A D C   A V G & g t ; < / K e y > < / D i a g r a m O b j e c t K e y > < D i a g r a m O b j e c t K e y > < K e y > L i n k s \ & l t ; C o l u m n s \ S u m   o f   S A D C   A V G & g t ; - & l t ; M e a s u r e s \ S A D C   A V G & g t ; \ C O L U M N < / K e y > < / D i a g r a m O b j e c t K e y > < D i a g r a m O b j e c t K e y > < K e y > L i n k s \ & l t ; C o l u m n s \ S u m   o f   S A D C   A V G & g t ; - & l t ; M e a s u r e s \ S A D C   A V G & g t ; \ M E A S U R E 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 V a l u e < / K e y > < / a : K e y > < a : V a l u e   i : t y p e = " M e a s u r e G r i d N o d e V i e w S t a t e " > < C o l u m n > 4 < / C o l u m n > < L a y e d O u t > t r u e < / L a y e d O u t > < W a s U I I n v i s i b l e > t r u e < / W a s U I I n v i s i b l e > < / a : V a l u e > < / a : K e y V a l u e O f D i a g r a m O b j e c t K e y a n y T y p e z b w N T n L X > < a : K e y V a l u e O f D i a g r a m O b j e c t K e y a n y T y p e z b w N T n L X > < a : K e y > < K e y > M e a s u r e s \ S u m   o f   V a l u e \ T a g I n f o \ F o r m u l a < / K e y > < / a : K e y > < a : V a l u e   i : t y p e = " M e a s u r e G r i d V i e w S t a t e I D i a g r a m T a g A d d i t i o n a l I n f o " / > < / a : K e y V a l u e O f D i a g r a m O b j e c t K e y a n y T y p e z b w N T n L X > < a : K e y V a l u e O f D i a g r a m O b j e c t K e y a n y T y p e z b w N T n L X > < a : K e y > < K e y > M e a s u r e s \ S u m   o f   V a l u e \ T a g I n f o \ V a l u e < / K e y > < / a : K e y > < a : V a l u e   i : t y p e = " M e a s u r e G r i d V i e w S t a t e I D i a g r a m T a g A d d i t i o n a l I n f o " / > < / a : K e y V a l u e O f D i a g r a m O b j e c t K e y a n y T y p e z b w N T n L X > < a : K e y V a l u e O f D i a g r a m O b j e c t K e y a n y T y p e z b w N T n L X > < a : K e y > < K e y > M e a s u r e s \ S u m   o f   S A D C   A V G < / K e y > < / a : K e y > < a : V a l u e   i : t y p e = " M e a s u r e G r i d N o d e V i e w S t a t e " > < C o l u m n > 5 < / C o l u m n > < L a y e d O u t > t r u e < / L a y e d O u t > < W a s U I I n v i s i b l e > t r u e < / W a s U I I n v i s i b l e > < / a : V a l u e > < / a : K e y V a l u e O f D i a g r a m O b j e c t K e y a n y T y p e z b w N T n L X > < a : K e y V a l u e O f D i a g r a m O b j e c t K e y a n y T y p e z b w N T n L X > < a : K e y > < K e y > M e a s u r e s \ S u m   o f   S A D C   A V G \ T a g I n f o \ F o r m u l a < / K e y > < / a : K e y > < a : V a l u e   i : t y p e = " M e a s u r e G r i d V i e w S t a t e I D i a g r a m T a g A d d i t i o n a l I n f o " / > < / a : K e y V a l u e O f D i a g r a m O b j e c t K e y a n y T y p e z b w N T n L X > < a : K e y V a l u e O f D i a g r a m O b j e c t K e y a n y T y p e z b w N T n L X > < a : K e y > < K e y > M e a s u r e s \ S u m   o f   S A D C   A V G \ T a g I n f o \ V a l u e < / K e y > < / a : K e y > < a : V a l u e   i : t y p e = " M e a s u r e G r i d V i e w S t a t e I D i a g r a m T a g A d d i t i o n a l I n f o " / > < / a : K e y V a l u e O f D i a g r a m O b j e c t K e y a n y T y p e z b w N T n L X > < a : K e y V a l u e O f D i a g r a m O b j e c t K e y a n y T y p e z b w N T n L X > < a : K e y > < K e y > C o l u m n s \ N u m b e r < / K e y > < / a : K e y > < a : V a l u e   i : t y p e = " M e a s u r e G r i d N o d e V i e w S t a t e " > < L a y e d O u t > t r u e < / L a y e d O u t > < / a : V a l u e > < / a : K e y V a l u e O f D i a g r a m O b j e c t K e y a n y T y p e z b w N T n L X > < a : K e y V a l u e O f D i a g r a m O b j e c t K e y a n y T y p e z b w N T n L X > < a : K e y > < K e y > C o l u m n s \ C o u n t r y < / K e y > < / a : K e y > < a : V a l u e   i : t y p e = " M e a s u r e G r i d N o d e V i e w S t a t e " > < C o l u m n > 1 < / C o l u m n > < L a y e d O u t > t r u e < / L a y e d O u t > < / a : V a l u e > < / a : K e y V a l u e O f D i a g r a m O b j e c t K e y a n y T y p e z b w N T n L X > < a : K e y V a l u e O f D i a g r a m O b j e c t K e y a n y T y p e z b w N T n L X > < a : K e y > < K e y > C o l u m n s \ A t t r i b u t e < / K e y > < / a : K e y > < a : V a l u e   i : t y p e = " M e a s u r e G r i d N o d e V i e w S t a t e " > < C o l u m n > 2 < / C o l u m n > < L a y e d O u t > t r u e < / L a y e d O u t > < / a : V a l u e > < / a : K e y V a l u e O f D i a g r a m O b j e c t K e y a n y T y p e z b w N T n L X > < a : K e y V a l u e O f D i a g r a m O b j e c t K e y a n y T y p e z b w N T n L X > < a : K e y > < K e y > C o l u m n s \ L a n g u a g e 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 C o l u m n s \ S A D C   A V G < / K e y > < / a : K e y > < a : V a l u e   i : t y p e = " M e a s u r e G r i d N o d e V i e w S t a t e " > < C o l u m n > 5 < / C o l u m n > < L a y e d O u t > t r u e < / L a y e d O u t > < / a : V a l u e > < / a : K e y V a l u e O f D i a g r a m O b j e c t K e y a n y T y p e z b w N T n L X > < a : K e y V a l u e O f D i a g r a m O b j e c t K e y a n y T y p e z b w N T n L X > < a : K e y > < K e y > L i n k s \ & l t ; C o l u m n s \ S u m   o f   V a l u e & g t ; - & l t ; M e a s u r e s \ V a l u e & g t ; < / K e y > < / a : K e y > < a : V a l u e   i : t y p e = " M e a s u r e G r i d V i e w S t a t e I D i a g r a m L i n k " / > < / a : K e y V a l u e O f D i a g r a m O b j e c t K e y a n y T y p e z b w N T n L X > < a : K e y V a l u e O f D i a g r a m O b j e c t K e y a n y T y p e z b w N T n L X > < a : K e y > < K e y > L i n k s \ & l t ; C o l u m n s \ S u m   o f   V a l u e & g t ; - & l t ; M e a s u r e s \ V a l u e & g t ; \ C O L U M N < / K e y > < / a : K e y > < a : V a l u e   i : t y p e = " M e a s u r e G r i d V i e w S t a t e I D i a g r a m L i n k E n d p o i n t " / > < / a : K e y V a l u e O f D i a g r a m O b j e c t K e y a n y T y p e z b w N T n L X > < a : K e y V a l u e O f D i a g r a m O b j e c t K e y a n y T y p e z b w N T n L X > < a : K e y > < K e y > L i n k s \ & l t ; C o l u m n s \ S u m   o f   V a l u e & g t ; - & l t ; M e a s u r e s \ V a l u e & g t ; \ M E A S U R E < / K e y > < / a : K e y > < a : V a l u e   i : t y p e = " M e a s u r e G r i d V i e w S t a t e I D i a g r a m L i n k E n d p o i n t " / > < / a : K e y V a l u e O f D i a g r a m O b j e c t K e y a n y T y p e z b w N T n L X > < a : K e y V a l u e O f D i a g r a m O b j e c t K e y a n y T y p e z b w N T n L X > < a : K e y > < K e y > L i n k s \ & l t ; C o l u m n s \ S u m   o f   S A D C   A V G & g t ; - & l t ; M e a s u r e s \ S A D C   A V G & g t ; < / K e y > < / a : K e y > < a : V a l u e   i : t y p e = " M e a s u r e G r i d V i e w S t a t e I D i a g r a m L i n k " / > < / a : K e y V a l u e O f D i a g r a m O b j e c t K e y a n y T y p e z b w N T n L X > < a : K e y V a l u e O f D i a g r a m O b j e c t K e y a n y T y p e z b w N T n L X > < a : K e y > < K e y > L i n k s \ & l t ; C o l u m n s \ S u m   o f   S A D C   A V G & g t ; - & l t ; M e a s u r e s \ S A D C   A V G & g t ; \ C O L U M N < / K e y > < / a : K e y > < a : V a l u e   i : t y p e = " M e a s u r e G r i d V i e w S t a t e I D i a g r a m L i n k E n d p o i n t " / > < / a : K e y V a l u e O f D i a g r a m O b j e c t K e y a n y T y p e z b w N T n L X > < a : K e y V a l u e O f D i a g r a m O b j e c t K e y a n y T y p e z b w N T n L X > < a : K e y > < K e y > L i n k s \ & l t ; C o l u m n s \ S u m   o f   S A D C   A V G & g t ; - & l t ; M e a s u r e s \ S A D C   A V G & g t ; \ M E A S U R E < / K e y > < / a : K e y > < a : V a l u e   i : t y p e = " M e a s u r e G r i d V i e w S t a t e I D i a g r a m L i n k E n d p o i n t " / > < / a : K e y V a l u e O f D i a g r a m O b j e c t K e y a n y T y p e z b w N T n L X > < / V i e w S t a t e s > < / D i a g r a m M a n a g e r . S e r i a l i z a b l e D i a g r a m > < / A r r a y O f D i a g r a m M a n a g e r . S e r i a l i z a b l e D i a g r a m > ] ] > < / C u s t o m C o n t e n t > < / G e m i n i > 
</file>

<file path=customXml/item8.xml>��< ? x m l   v e r s i o n = " 1 . 0 "   e n c o d i n g = " U T F - 1 6 " ? > < G e m i n i   x m l n s = " h t t p : / / g e m i n i / p i v o t c u s t o m i z a t i o n / T a b l e X M L _ C o m p a r i t a t i v e d a t a " > < C u s t o m C o n t e n t > < ! [ C D A T A [ < T a b l e W i d g e t G r i d S e r i a l i z a t i o n   x m l n s : x s i = " h t t p : / / w w w . w 3 . o r g / 2 0 0 1 / X M L S c h e m a - i n s t a n c e "   x m l n s : x s d = " h t t p : / / w w w . w 3 . o r g / 2 0 0 1 / X M L S c h e m a " > < C o l u m n S u g g e s t e d T y p e   / > < C o l u m n F o r m a t   / > < C o l u m n A c c u r a c y   / > < C o l u m n C u r r e n c y S y m b o l   / > < C o l u m n P o s i t i v e P a t t e r n   / > < C o l u m n N e g a t i v e P a t t e r n   / > < C o l u m n W i d t h s > < i t e m > < k e y > < s t r i n g > N u m b e r < / s t r i n g > < / k e y > < v a l u e > < i n t > 1 2 4 < / i n t > < / v a l u e > < / i t e m > < i t e m > < k e y > < s t r i n g > C o u n t r y < / s t r i n g > < / k e y > < v a l u e > < i n t > 1 2 2 < / i n t > < / v a l u e > < / i t e m > < i t e m > < k e y > < s t r i n g > A t t r i b u t e < / s t r i n g > < / k e y > < v a l u e > < i n t > 1 3 0 < / i n t > < / v a l u e > < / i t e m > < i t e m > < k e y > < s t r i n g > L a n g u a g e < / s t r i n g > < / k e y > < v a l u e > < i n t > 1 3 5 < / i n t > < / v a l u e > < / i t e m > < i t e m > < k e y > < s t r i n g > V a l u e < / s t r i n g > < / k e y > < v a l u e > < i n t > 9 9 < / i n t > < / v a l u e > < / i t e m > < i t e m > < k e y > < s t r i n g > S A D C   A V G < / s t r i n g > < / k e y > < v a l u e > < i n t > 1 4 1 < / i n t > < / v a l u e > < / i t e m > < / C o l u m n W i d t h s > < C o l u m n D i s p l a y I n d e x > < i t e m > < k e y > < s t r i n g > N u m b e r < / s t r i n g > < / k e y > < v a l u e > < i n t > 0 < / i n t > < / v a l u e > < / i t e m > < i t e m > < k e y > < s t r i n g > C o u n t r y < / s t r i n g > < / k e y > < v a l u e > < i n t > 1 < / i n t > < / v a l u e > < / i t e m > < i t e m > < k e y > < s t r i n g > A t t r i b u t e < / s t r i n g > < / k e y > < v a l u e > < i n t > 2 < / i n t > < / v a l u e > < / i t e m > < i t e m > < k e y > < s t r i n g > L a n g u a g e < / s t r i n g > < / k e y > < v a l u e > < i n t > 3 < / i n t > < / v a l u e > < / i t e m > < i t e m > < k e y > < s t r i n g > V a l u e < / s t r i n g > < / k e y > < v a l u e > < i n t > 4 < / i n t > < / v a l u e > < / i t e m > < i t e m > < k e y > < s t r i n g > S A D C   A V G < / s t r i n g > < / k e y > < v a l u e > < i n t > 5 < / 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9 5 3 4 f 9 5 a - b 5 5 2 - 4 7 5 c - 8 0 5 0 - 4 1 8 d 8 b e 9 4 e 6 7 " > < C u s t o m C o n t e n t > < ! [ C D A T A [ < ? x m l   v e r s i o n = " 1 . 0 "   e n c o d i n g = " u t f - 1 6 " ? > < S e t t i n g s > < C a l c u l a t e d F i e l d s > < i t e m > < M e a s u r e N a m e > m e a s u r e   1 < / M e a s u r e N a m e > < D i s p l a y N a m e > m e a s u r e   1 < / D i s p l a y N a m e > < V i s i b l e > F a l s e < / V i s i b l e > < / i t e m > < i t e m > < M e a s u r e N a m e > m e a s u r e   2 < / M e a s u r e N a m e > < D i s p l a y N a m e > m e a s u r e   2 < / 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8F68A34F-5086-435F-92A7-8A09590D9FE8}">
  <ds:schemaRefs/>
</ds:datastoreItem>
</file>

<file path=customXml/itemProps10.xml><?xml version="1.0" encoding="utf-8"?>
<ds:datastoreItem xmlns:ds="http://schemas.openxmlformats.org/officeDocument/2006/customXml" ds:itemID="{9E7CEBE2-B4CC-486D-94A5-8D3DCA16081C}">
  <ds:schemaRefs/>
</ds:datastoreItem>
</file>

<file path=customXml/itemProps11.xml><?xml version="1.0" encoding="utf-8"?>
<ds:datastoreItem xmlns:ds="http://schemas.openxmlformats.org/officeDocument/2006/customXml" ds:itemID="{043C1EEA-4B3F-46CE-B974-41D6CE80E151}">
  <ds:schemaRefs/>
</ds:datastoreItem>
</file>

<file path=customXml/itemProps12.xml><?xml version="1.0" encoding="utf-8"?>
<ds:datastoreItem xmlns:ds="http://schemas.openxmlformats.org/officeDocument/2006/customXml" ds:itemID="{E5B6281F-FECE-4249-B7BB-A07B5B75E38F}">
  <ds:schemaRefs/>
</ds:datastoreItem>
</file>

<file path=customXml/itemProps13.xml><?xml version="1.0" encoding="utf-8"?>
<ds:datastoreItem xmlns:ds="http://schemas.openxmlformats.org/officeDocument/2006/customXml" ds:itemID="{724D1AFB-9135-44CE-8820-F9B6B1CEF0A7}">
  <ds:schemaRefs/>
</ds:datastoreItem>
</file>

<file path=customXml/itemProps14.xml><?xml version="1.0" encoding="utf-8"?>
<ds:datastoreItem xmlns:ds="http://schemas.openxmlformats.org/officeDocument/2006/customXml" ds:itemID="{D7047768-C5A3-4C66-BB63-E42E44E94E94}">
  <ds:schemaRefs/>
</ds:datastoreItem>
</file>

<file path=customXml/itemProps15.xml><?xml version="1.0" encoding="utf-8"?>
<ds:datastoreItem xmlns:ds="http://schemas.openxmlformats.org/officeDocument/2006/customXml" ds:itemID="{95AFBFC2-462B-4BB7-90FB-60EC2AC607DC}">
  <ds:schemaRefs/>
</ds:datastoreItem>
</file>

<file path=customXml/itemProps16.xml><?xml version="1.0" encoding="utf-8"?>
<ds:datastoreItem xmlns:ds="http://schemas.openxmlformats.org/officeDocument/2006/customXml" ds:itemID="{B5743515-4D68-486B-8F7B-4C30DF241251}">
  <ds:schemaRefs/>
</ds:datastoreItem>
</file>

<file path=customXml/itemProps17.xml><?xml version="1.0" encoding="utf-8"?>
<ds:datastoreItem xmlns:ds="http://schemas.openxmlformats.org/officeDocument/2006/customXml" ds:itemID="{CD89E996-ABE3-4747-AAB9-D8ADFC1A9478}">
  <ds:schemaRefs/>
</ds:datastoreItem>
</file>

<file path=customXml/itemProps18.xml><?xml version="1.0" encoding="utf-8"?>
<ds:datastoreItem xmlns:ds="http://schemas.openxmlformats.org/officeDocument/2006/customXml" ds:itemID="{7A959943-6309-477A-98AE-9FAA4A2B838E}">
  <ds:schemaRefs/>
</ds:datastoreItem>
</file>

<file path=customXml/itemProps19.xml><?xml version="1.0" encoding="utf-8"?>
<ds:datastoreItem xmlns:ds="http://schemas.openxmlformats.org/officeDocument/2006/customXml" ds:itemID="{4EF6793C-6376-4833-B628-075E632D4F60}">
  <ds:schemaRefs/>
</ds:datastoreItem>
</file>

<file path=customXml/itemProps2.xml><?xml version="1.0" encoding="utf-8"?>
<ds:datastoreItem xmlns:ds="http://schemas.openxmlformats.org/officeDocument/2006/customXml" ds:itemID="{A06CCAB7-A061-4D0E-A185-C1A3C650CED0}">
  <ds:schemaRefs/>
</ds:datastoreItem>
</file>

<file path=customXml/itemProps20.xml><?xml version="1.0" encoding="utf-8"?>
<ds:datastoreItem xmlns:ds="http://schemas.openxmlformats.org/officeDocument/2006/customXml" ds:itemID="{45DCABB1-BA40-420E-BC5C-41B56F4716DD}">
  <ds:schemaRefs/>
</ds:datastoreItem>
</file>

<file path=customXml/itemProps21.xml><?xml version="1.0" encoding="utf-8"?>
<ds:datastoreItem xmlns:ds="http://schemas.openxmlformats.org/officeDocument/2006/customXml" ds:itemID="{4973261B-D5E3-4616-857A-A47AC30435D5}">
  <ds:schemaRefs/>
</ds:datastoreItem>
</file>

<file path=customXml/itemProps22.xml><?xml version="1.0" encoding="utf-8"?>
<ds:datastoreItem xmlns:ds="http://schemas.openxmlformats.org/officeDocument/2006/customXml" ds:itemID="{6C3EDF3E-6693-47B2-99FF-27342FC22165}">
  <ds:schemaRefs/>
</ds:datastoreItem>
</file>

<file path=customXml/itemProps23.xml><?xml version="1.0" encoding="utf-8"?>
<ds:datastoreItem xmlns:ds="http://schemas.openxmlformats.org/officeDocument/2006/customXml" ds:itemID="{CFA1C341-2A49-49B1-B4B8-1F41A175E7DC}">
  <ds:schemaRefs/>
</ds:datastoreItem>
</file>

<file path=customXml/itemProps24.xml><?xml version="1.0" encoding="utf-8"?>
<ds:datastoreItem xmlns:ds="http://schemas.openxmlformats.org/officeDocument/2006/customXml" ds:itemID="{25ECC84A-2DDE-4DCC-8140-B950C47A5D1F}">
  <ds:schemaRefs/>
</ds:datastoreItem>
</file>

<file path=customXml/itemProps25.xml><?xml version="1.0" encoding="utf-8"?>
<ds:datastoreItem xmlns:ds="http://schemas.openxmlformats.org/officeDocument/2006/customXml" ds:itemID="{05EBC508-2A1C-4D0B-B195-6B185E1DD09E}">
  <ds:schemaRefs/>
</ds:datastoreItem>
</file>

<file path=customXml/itemProps26.xml><?xml version="1.0" encoding="utf-8"?>
<ds:datastoreItem xmlns:ds="http://schemas.openxmlformats.org/officeDocument/2006/customXml" ds:itemID="{3072DF4A-886D-4AE2-AB86-70E213EC4F4F}">
  <ds:schemaRefs/>
</ds:datastoreItem>
</file>

<file path=customXml/itemProps27.xml><?xml version="1.0" encoding="utf-8"?>
<ds:datastoreItem xmlns:ds="http://schemas.openxmlformats.org/officeDocument/2006/customXml" ds:itemID="{22CA629B-1B36-4FA2-B059-5F72AA5FFB67}">
  <ds:schemaRefs/>
</ds:datastoreItem>
</file>

<file path=customXml/itemProps28.xml><?xml version="1.0" encoding="utf-8"?>
<ds:datastoreItem xmlns:ds="http://schemas.openxmlformats.org/officeDocument/2006/customXml" ds:itemID="{E35BE8B7-95E7-4FDC-8E0E-0CF2E292EF9A}">
  <ds:schemaRefs/>
</ds:datastoreItem>
</file>

<file path=customXml/itemProps29.xml><?xml version="1.0" encoding="utf-8"?>
<ds:datastoreItem xmlns:ds="http://schemas.openxmlformats.org/officeDocument/2006/customXml" ds:itemID="{1CF34EE5-0DD2-4A6D-9D7A-88AB64E4BA13}">
  <ds:schemaRefs/>
</ds:datastoreItem>
</file>

<file path=customXml/itemProps3.xml><?xml version="1.0" encoding="utf-8"?>
<ds:datastoreItem xmlns:ds="http://schemas.openxmlformats.org/officeDocument/2006/customXml" ds:itemID="{9C937033-65B2-43C0-A8CD-1A49C4F871E9}">
  <ds:schemaRefs/>
</ds:datastoreItem>
</file>

<file path=customXml/itemProps30.xml><?xml version="1.0" encoding="utf-8"?>
<ds:datastoreItem xmlns:ds="http://schemas.openxmlformats.org/officeDocument/2006/customXml" ds:itemID="{09287DFA-1FF6-4790-A3FC-2FCB777E90CE}">
  <ds:schemaRefs/>
</ds:datastoreItem>
</file>

<file path=customXml/itemProps31.xml><?xml version="1.0" encoding="utf-8"?>
<ds:datastoreItem xmlns:ds="http://schemas.openxmlformats.org/officeDocument/2006/customXml" ds:itemID="{452571D7-0D0C-4AB3-9ED4-BEF5B1C39B38}">
  <ds:schemaRefs/>
</ds:datastoreItem>
</file>

<file path=customXml/itemProps32.xml><?xml version="1.0" encoding="utf-8"?>
<ds:datastoreItem xmlns:ds="http://schemas.openxmlformats.org/officeDocument/2006/customXml" ds:itemID="{0B772CD5-3749-42C1-A079-E315DE21179E}">
  <ds:schemaRefs/>
</ds:datastoreItem>
</file>

<file path=customXml/itemProps33.xml><?xml version="1.0" encoding="utf-8"?>
<ds:datastoreItem xmlns:ds="http://schemas.openxmlformats.org/officeDocument/2006/customXml" ds:itemID="{DBA64D4D-67B0-4DA1-831F-DCB85467A390}">
  <ds:schemaRefs/>
</ds:datastoreItem>
</file>

<file path=customXml/itemProps34.xml><?xml version="1.0" encoding="utf-8"?>
<ds:datastoreItem xmlns:ds="http://schemas.openxmlformats.org/officeDocument/2006/customXml" ds:itemID="{C1314309-71B0-4C71-913C-18536ABB2D85}">
  <ds:schemaRefs/>
</ds:datastoreItem>
</file>

<file path=customXml/itemProps35.xml><?xml version="1.0" encoding="utf-8"?>
<ds:datastoreItem xmlns:ds="http://schemas.openxmlformats.org/officeDocument/2006/customXml" ds:itemID="{19ED7B35-C155-4007-8E03-3FAA71B902CC}">
  <ds:schemaRefs/>
</ds:datastoreItem>
</file>

<file path=customXml/itemProps36.xml><?xml version="1.0" encoding="utf-8"?>
<ds:datastoreItem xmlns:ds="http://schemas.openxmlformats.org/officeDocument/2006/customXml" ds:itemID="{355A028A-C011-4C8E-85EA-8B1F0F65939E}">
  <ds:schemaRefs/>
</ds:datastoreItem>
</file>

<file path=customXml/itemProps37.xml><?xml version="1.0" encoding="utf-8"?>
<ds:datastoreItem xmlns:ds="http://schemas.openxmlformats.org/officeDocument/2006/customXml" ds:itemID="{B9FD5DD3-A79C-4E15-B25F-09A697E9BD43}">
  <ds:schemaRefs/>
</ds:datastoreItem>
</file>

<file path=customXml/itemProps38.xml><?xml version="1.0" encoding="utf-8"?>
<ds:datastoreItem xmlns:ds="http://schemas.openxmlformats.org/officeDocument/2006/customXml" ds:itemID="{C50E176B-12A1-4D95-B91B-319B607E0A21}">
  <ds:schemaRefs/>
</ds:datastoreItem>
</file>

<file path=customXml/itemProps39.xml><?xml version="1.0" encoding="utf-8"?>
<ds:datastoreItem xmlns:ds="http://schemas.openxmlformats.org/officeDocument/2006/customXml" ds:itemID="{7B2D0962-895D-4508-972E-C681DCCB02F9}">
  <ds:schemaRefs/>
</ds:datastoreItem>
</file>

<file path=customXml/itemProps4.xml><?xml version="1.0" encoding="utf-8"?>
<ds:datastoreItem xmlns:ds="http://schemas.openxmlformats.org/officeDocument/2006/customXml" ds:itemID="{A4B64A81-F1CB-4E7E-A990-8CD0293F3E11}">
  <ds:schemaRefs/>
</ds:datastoreItem>
</file>

<file path=customXml/itemProps40.xml><?xml version="1.0" encoding="utf-8"?>
<ds:datastoreItem xmlns:ds="http://schemas.openxmlformats.org/officeDocument/2006/customXml" ds:itemID="{ADE452F9-D0B7-4FF8-A98F-204B56467DDD}">
  <ds:schemaRefs/>
</ds:datastoreItem>
</file>

<file path=customXml/itemProps41.xml><?xml version="1.0" encoding="utf-8"?>
<ds:datastoreItem xmlns:ds="http://schemas.openxmlformats.org/officeDocument/2006/customXml" ds:itemID="{556C6A93-470D-4492-878E-840DA2053B71}">
  <ds:schemaRefs/>
</ds:datastoreItem>
</file>

<file path=customXml/itemProps42.xml><?xml version="1.0" encoding="utf-8"?>
<ds:datastoreItem xmlns:ds="http://schemas.openxmlformats.org/officeDocument/2006/customXml" ds:itemID="{12668344-430E-460B-B0F6-8CF17EC9D539}">
  <ds:schemaRefs/>
</ds:datastoreItem>
</file>

<file path=customXml/itemProps43.xml><?xml version="1.0" encoding="utf-8"?>
<ds:datastoreItem xmlns:ds="http://schemas.openxmlformats.org/officeDocument/2006/customXml" ds:itemID="{34EB7FE8-30D5-4033-A655-26D80BC3D3E7}">
  <ds:schemaRefs/>
</ds:datastoreItem>
</file>

<file path=customXml/itemProps44.xml><?xml version="1.0" encoding="utf-8"?>
<ds:datastoreItem xmlns:ds="http://schemas.openxmlformats.org/officeDocument/2006/customXml" ds:itemID="{67B1ACBF-05C5-4E59-9292-31944E30FA13}">
  <ds:schemaRefs/>
</ds:datastoreItem>
</file>

<file path=customXml/itemProps45.xml><?xml version="1.0" encoding="utf-8"?>
<ds:datastoreItem xmlns:ds="http://schemas.openxmlformats.org/officeDocument/2006/customXml" ds:itemID="{4D1106E1-192B-45E3-8126-8EB981A0231C}">
  <ds:schemaRefs/>
</ds:datastoreItem>
</file>

<file path=customXml/itemProps46.xml><?xml version="1.0" encoding="utf-8"?>
<ds:datastoreItem xmlns:ds="http://schemas.openxmlformats.org/officeDocument/2006/customXml" ds:itemID="{12494D2E-88DF-4EAA-8DB0-C346CC6676A4}">
  <ds:schemaRefs/>
</ds:datastoreItem>
</file>

<file path=customXml/itemProps47.xml><?xml version="1.0" encoding="utf-8"?>
<ds:datastoreItem xmlns:ds="http://schemas.openxmlformats.org/officeDocument/2006/customXml" ds:itemID="{EC8ADA28-4F2C-44EF-B5DA-776CE5489A80}">
  <ds:schemaRefs/>
</ds:datastoreItem>
</file>

<file path=customXml/itemProps48.xml><?xml version="1.0" encoding="utf-8"?>
<ds:datastoreItem xmlns:ds="http://schemas.openxmlformats.org/officeDocument/2006/customXml" ds:itemID="{6872A66E-3D6A-4770-B725-09D1D7EA2E98}">
  <ds:schemaRefs/>
</ds:datastoreItem>
</file>

<file path=customXml/itemProps49.xml><?xml version="1.0" encoding="utf-8"?>
<ds:datastoreItem xmlns:ds="http://schemas.openxmlformats.org/officeDocument/2006/customXml" ds:itemID="{313F4834-E6E5-4A29-B6F5-AA94BF5257A5}">
  <ds:schemaRefs/>
</ds:datastoreItem>
</file>

<file path=customXml/itemProps5.xml><?xml version="1.0" encoding="utf-8"?>
<ds:datastoreItem xmlns:ds="http://schemas.openxmlformats.org/officeDocument/2006/customXml" ds:itemID="{74CE6424-8E35-4732-87CB-F7024A8688E0}">
  <ds:schemaRefs/>
</ds:datastoreItem>
</file>

<file path=customXml/itemProps6.xml><?xml version="1.0" encoding="utf-8"?>
<ds:datastoreItem xmlns:ds="http://schemas.openxmlformats.org/officeDocument/2006/customXml" ds:itemID="{3E4CE3CB-2725-4036-B23A-D936EBC0DA6E}">
  <ds:schemaRefs/>
</ds:datastoreItem>
</file>

<file path=customXml/itemProps7.xml><?xml version="1.0" encoding="utf-8"?>
<ds:datastoreItem xmlns:ds="http://schemas.openxmlformats.org/officeDocument/2006/customXml" ds:itemID="{E32D9C29-EC98-4965-902B-9AC8297AEA14}">
  <ds:schemaRefs/>
</ds:datastoreItem>
</file>

<file path=customXml/itemProps8.xml><?xml version="1.0" encoding="utf-8"?>
<ds:datastoreItem xmlns:ds="http://schemas.openxmlformats.org/officeDocument/2006/customXml" ds:itemID="{0E07432E-9A50-4DEA-ADC8-070703F3FFCC}">
  <ds:schemaRefs/>
</ds:datastoreItem>
</file>

<file path=customXml/itemProps9.xml><?xml version="1.0" encoding="utf-8"?>
<ds:datastoreItem xmlns:ds="http://schemas.openxmlformats.org/officeDocument/2006/customXml" ds:itemID="{BF145C27-E59F-40FE-9F71-17A113608254}">
  <ds:schemaRefs/>
</ds:datastoreItem>
</file>

<file path=docMetadata/LabelInfo.xml><?xml version="1.0" encoding="utf-8"?>
<clbl:labelList xmlns:clbl="http://schemas.microsoft.com/office/2020/mipLabelMetadata">
  <clbl:label id="{70d91555-27bb-46d2-9299-bbdc28766cf5}" enabled="1" method="Privileged" siteId="{49d00196-dd46-45ae-a2e6-912969fa3ac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Comparitive data</vt:lpstr>
      <vt:lpstr>Narratives</vt:lpstr>
      <vt:lpstr>Headings</vt:lpstr>
      <vt:lpstr>Translations</vt:lpstr>
      <vt:lpstr>Country</vt:lpstr>
      <vt:lpstr>Language</vt:lpstr>
      <vt:lpstr>Data Questions</vt:lpstr>
      <vt:lpstr>Core data</vt:lpstr>
      <vt:lpstr>Clean Data</vt:lpstr>
      <vt:lpstr>Highlights box</vt:lpstr>
      <vt:lpstr>Country behind working</vt:lpstr>
      <vt:lpstr>SADC comparison</vt:lpstr>
      <vt:lpstr>Introduction</vt:lpstr>
      <vt:lpstr>Country Score Card</vt:lpstr>
      <vt:lpstr>SADC</vt:lpstr>
      <vt:lpstr>Flags</vt:lpstr>
      <vt:lpstr>'Country Score Card'!Print_Area</vt:lpstr>
      <vt:lpstr>SADC!Print_Area</vt:lpstr>
    </vt:vector>
  </TitlesOfParts>
  <Company>ILO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Crossman, Darryl</dc:creator>
  <cp:lastModifiedBy>Anethe Mtambanengwe</cp:lastModifiedBy>
  <cp:lastPrinted>2024-02-07T13:14:29Z</cp:lastPrinted>
  <dcterms:created xsi:type="dcterms:W3CDTF">2024-02-04T07:35:22Z</dcterms:created>
  <dcterms:modified xsi:type="dcterms:W3CDTF">2024-09-27T05:43:34Z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2024-04-04T12:26:22Z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d53cbe5a-a5e1-482e-a7ac-d59426ce955b</vt:lpwstr>
  </property>
  <property fmtid="{D5CDD505-2E9C-101B-9397-08002B2CF9AE}" pid="8" name="MSIP_Label_70d91555-27bb-46d2-9299-bbdc28766cf5_ContentBits">
    <vt:lpwstr>0</vt:lpwstr>
  </property>
</Properties>
</file>